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1125" windowWidth="15225" windowHeight="8070" tabRatio="865" firstSheet="3" activeTab="6"/>
  </bookViews>
  <sheets>
    <sheet name="ปร.1" sheetId="6" state="hidden" r:id="rId1"/>
    <sheet name="ปร.2" sheetId="5" state="hidden" r:id="rId2"/>
    <sheet name="ปร.3" sheetId="11" state="hidden" r:id="rId3"/>
    <sheet name="แบบปร.6 A" sheetId="24" r:id="rId4"/>
    <sheet name="แบบปร.5.1 A" sheetId="25" r:id="rId5"/>
    <sheet name="แบบปร.5.2 ครุภัณฑ์ A" sheetId="27" r:id="rId6"/>
    <sheet name="แบบปร.4.1A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2 ครุภัณฑ์ A" sheetId="26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13">#REF!</definedName>
    <definedName name="_day1" localSheetId="5">#REF!</definedName>
    <definedName name="_day1" localSheetId="14">#REF!</definedName>
    <definedName name="_day1">#REF!</definedName>
    <definedName name="_day10" localSheetId="13">#REF!</definedName>
    <definedName name="_day10" localSheetId="5">#REF!</definedName>
    <definedName name="_day10" localSheetId="14">#REF!</definedName>
    <definedName name="_day10">#REF!</definedName>
    <definedName name="_day11" localSheetId="13">#REF!</definedName>
    <definedName name="_day11" localSheetId="5">#REF!</definedName>
    <definedName name="_day11" localSheetId="14">#REF!</definedName>
    <definedName name="_day11">#REF!</definedName>
    <definedName name="_day12" localSheetId="13">#REF!</definedName>
    <definedName name="_day12" localSheetId="5">#REF!</definedName>
    <definedName name="_day12" localSheetId="14">#REF!</definedName>
    <definedName name="_day12">#REF!</definedName>
    <definedName name="_day13" localSheetId="13">#REF!</definedName>
    <definedName name="_day13" localSheetId="5">#REF!</definedName>
    <definedName name="_day13" localSheetId="14">#REF!</definedName>
    <definedName name="_day13">#REF!</definedName>
    <definedName name="_day19" localSheetId="13">#REF!</definedName>
    <definedName name="_day19" localSheetId="5">#REF!</definedName>
    <definedName name="_day19" localSheetId="14">#REF!</definedName>
    <definedName name="_day19">#REF!</definedName>
    <definedName name="_day2" localSheetId="13">#REF!</definedName>
    <definedName name="_day2" localSheetId="5">#REF!</definedName>
    <definedName name="_day2" localSheetId="14">#REF!</definedName>
    <definedName name="_day2">#REF!</definedName>
    <definedName name="_day3" localSheetId="13">#REF!</definedName>
    <definedName name="_day3" localSheetId="5">#REF!</definedName>
    <definedName name="_day3" localSheetId="14">#REF!</definedName>
    <definedName name="_day3">#REF!</definedName>
    <definedName name="_day4" localSheetId="13">#REF!</definedName>
    <definedName name="_day4" localSheetId="5">#REF!</definedName>
    <definedName name="_day4" localSheetId="14">#REF!</definedName>
    <definedName name="_day4">#REF!</definedName>
    <definedName name="_day5" localSheetId="13">#REF!</definedName>
    <definedName name="_day5" localSheetId="5">#REF!</definedName>
    <definedName name="_day5" localSheetId="14">#REF!</definedName>
    <definedName name="_day5">#REF!</definedName>
    <definedName name="_day6" localSheetId="13">#REF!</definedName>
    <definedName name="_day6" localSheetId="5">#REF!</definedName>
    <definedName name="_day6" localSheetId="14">#REF!</definedName>
    <definedName name="_day6">#REF!</definedName>
    <definedName name="_day7" localSheetId="13">#REF!</definedName>
    <definedName name="_day7" localSheetId="5">#REF!</definedName>
    <definedName name="_day7" localSheetId="14">#REF!</definedName>
    <definedName name="_day7">#REF!</definedName>
    <definedName name="_day8" localSheetId="13">#REF!</definedName>
    <definedName name="_day8" localSheetId="5">#REF!</definedName>
    <definedName name="_day8" localSheetId="14">#REF!</definedName>
    <definedName name="_day8">#REF!</definedName>
    <definedName name="_day9" localSheetId="13">#REF!</definedName>
    <definedName name="_day9" localSheetId="5">#REF!</definedName>
    <definedName name="_day9" localSheetId="1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3">#REF!</definedName>
    <definedName name="cost1" localSheetId="5">#REF!</definedName>
    <definedName name="cost1" localSheetId="14">#REF!</definedName>
    <definedName name="cost1">#REF!</definedName>
    <definedName name="cost10" localSheetId="13">#REF!</definedName>
    <definedName name="cost10" localSheetId="5">#REF!</definedName>
    <definedName name="cost10" localSheetId="14">#REF!</definedName>
    <definedName name="cost10">#REF!</definedName>
    <definedName name="cost11" localSheetId="13">#REF!</definedName>
    <definedName name="cost11" localSheetId="5">#REF!</definedName>
    <definedName name="cost11" localSheetId="14">#REF!</definedName>
    <definedName name="cost11">#REF!</definedName>
    <definedName name="cost12" localSheetId="13">#REF!</definedName>
    <definedName name="cost12" localSheetId="5">#REF!</definedName>
    <definedName name="cost12" localSheetId="14">#REF!</definedName>
    <definedName name="cost12">#REF!</definedName>
    <definedName name="cost13" localSheetId="13">#REF!</definedName>
    <definedName name="cost13" localSheetId="5">#REF!</definedName>
    <definedName name="cost13" localSheetId="14">#REF!</definedName>
    <definedName name="cost13">#REF!</definedName>
    <definedName name="cost2" localSheetId="13">#REF!</definedName>
    <definedName name="cost2" localSheetId="5">#REF!</definedName>
    <definedName name="cost2" localSheetId="14">#REF!</definedName>
    <definedName name="cost2">#REF!</definedName>
    <definedName name="cost3" localSheetId="13">#REF!</definedName>
    <definedName name="cost3" localSheetId="5">#REF!</definedName>
    <definedName name="cost3" localSheetId="14">#REF!</definedName>
    <definedName name="cost3">#REF!</definedName>
    <definedName name="cost4" localSheetId="13">#REF!</definedName>
    <definedName name="cost4" localSheetId="5">#REF!</definedName>
    <definedName name="cost4" localSheetId="14">#REF!</definedName>
    <definedName name="cost4">#REF!</definedName>
    <definedName name="cost5" localSheetId="13">#REF!</definedName>
    <definedName name="cost5" localSheetId="5">#REF!</definedName>
    <definedName name="cost5" localSheetId="14">#REF!</definedName>
    <definedName name="cost5">#REF!</definedName>
    <definedName name="cost6" localSheetId="13">#REF!</definedName>
    <definedName name="cost6" localSheetId="5">#REF!</definedName>
    <definedName name="cost6" localSheetId="14">#REF!</definedName>
    <definedName name="cost6">#REF!</definedName>
    <definedName name="cost7" localSheetId="13">#REF!</definedName>
    <definedName name="cost7" localSheetId="5">#REF!</definedName>
    <definedName name="cost7" localSheetId="14">#REF!</definedName>
    <definedName name="cost7">#REF!</definedName>
    <definedName name="cost8" localSheetId="13">#REF!</definedName>
    <definedName name="cost8" localSheetId="5">#REF!</definedName>
    <definedName name="cost8" localSheetId="14">#REF!</definedName>
    <definedName name="cost8">#REF!</definedName>
    <definedName name="cost9" localSheetId="13">#REF!</definedName>
    <definedName name="cost9" localSheetId="5">#REF!</definedName>
    <definedName name="cost9" localSheetId="1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3">#REF!</definedName>
    <definedName name="LLOOO" localSheetId="5">#REF!</definedName>
    <definedName name="LLOOO" localSheetId="14">#REF!</definedName>
    <definedName name="LLOOO">#REF!</definedName>
    <definedName name="nuy">#REF!</definedName>
    <definedName name="PercentA">#REF!</definedName>
    <definedName name="_xlnm.Print_Area" localSheetId="6">แบบปร.4.1A!$A$1:$K$206</definedName>
    <definedName name="_xlnm.Print_Area" localSheetId="13">'แบบปร.4.2 ครุภัณฑ์ A'!$A$1:$K$72</definedName>
    <definedName name="_xlnm.Print_Area" localSheetId="4">'แบบปร.5.1 A'!$A$1:$H$42</definedName>
    <definedName name="_xlnm.Print_Area" localSheetId="5">'แบบปร.5.2 ครุภัณฑ์ A'!$A$1:$F$40</definedName>
    <definedName name="_xlnm.Print_Area" localSheetId="3">'แบบปร.6 A'!$A$1:$F$38</definedName>
    <definedName name="_xlnm.Print_Area" localSheetId="8">ปร.6!$A$1:$D$35</definedName>
    <definedName name="_xlnm.Print_Area" localSheetId="14">'ปรับลด Truus'!$A$1:$Q$50</definedName>
    <definedName name="_xlnm.Print_Area" localSheetId="11">#REF!</definedName>
    <definedName name="_xlnm.Print_Area">#REF!</definedName>
    <definedName name="PRINT_AREA_MI" localSheetId="13">#REF!</definedName>
    <definedName name="PRINT_AREA_MI" localSheetId="5">#REF!</definedName>
    <definedName name="PRINT_AREA_MI" localSheetId="14">#REF!</definedName>
    <definedName name="PRINT_AREA_MI">#REF!</definedName>
    <definedName name="_xlnm.Print_Titles" localSheetId="6">แบบปร.4.1A!$1:$6</definedName>
    <definedName name="_xlnm.Print_Titles" localSheetId="13">'แบบปร.4.2 ครุภัณฑ์ A'!$1:$6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4">'ปรับลด Truus'!$1:$6</definedName>
    <definedName name="s">#REF!</definedName>
    <definedName name="กกกกก" localSheetId="13">#REF!</definedName>
    <definedName name="กกกกก" localSheetId="5">#REF!</definedName>
    <definedName name="กกกกก" localSheetId="14">#REF!</definedName>
    <definedName name="กกกกก">#REF!</definedName>
    <definedName name="งานทั่วไป" localSheetId="13">[1]ภูมิทัศน์!#REF!</definedName>
    <definedName name="งานทั่วไป" localSheetId="5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13">[1]ภูมิทัศน์!#REF!</definedName>
    <definedName name="งานบัวเชิงผนัง" localSheetId="5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13">[1]ภูมิทัศน์!#REF!</definedName>
    <definedName name="งานผนัง" localSheetId="5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13">[1]ภูมิทัศน์!#REF!</definedName>
    <definedName name="งานฝ้าเพดาน" localSheetId="5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13">[1]ภูมิทัศน์!#REF!</definedName>
    <definedName name="งานพื้น" localSheetId="5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13">[1]ภูมิทัศน์!#REF!</definedName>
    <definedName name="งานสุขภัณฑ์" localSheetId="5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13">[1]ภูมิทัศน์!#REF!</definedName>
    <definedName name="งานหลังคา" localSheetId="5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13">#REF!</definedName>
    <definedName name="จัดสร้าง" localSheetId="5">#REF!</definedName>
    <definedName name="จัดสร้าง" localSheetId="14">#REF!</definedName>
    <definedName name="จัดสร้าง">#REF!</definedName>
    <definedName name="ใช่" localSheetId="13">#REF!</definedName>
    <definedName name="ใช่" localSheetId="5">#REF!</definedName>
    <definedName name="ใช่" localSheetId="14">#REF!</definedName>
    <definedName name="ใช่">#REF!</definedName>
    <definedName name="ด27" localSheetId="13">[2]LpC!#REF!</definedName>
    <definedName name="ด27" localSheetId="5">[2]LpC!#REF!</definedName>
    <definedName name="ด27" localSheetId="14">[2]LpC!#REF!</definedName>
    <definedName name="ด27">[2]LpC!#REF!</definedName>
    <definedName name="ดด" localSheetId="13">#REF!</definedName>
    <definedName name="ดด" localSheetId="5">#REF!</definedName>
    <definedName name="ดด" localSheetId="14">#REF!</definedName>
    <definedName name="ดด">#REF!</definedName>
    <definedName name="วววววววว" localSheetId="13">#REF!</definedName>
    <definedName name="วววววววว" localSheetId="5">#REF!</definedName>
    <definedName name="วววววววว" localSheetId="14">#REF!</definedName>
    <definedName name="วววววววว">#REF!</definedName>
    <definedName name="ววววววววว" localSheetId="13">#REF!</definedName>
    <definedName name="ววววววววว" localSheetId="5">#REF!</definedName>
    <definedName name="ววววววววว" localSheetId="14">#REF!</definedName>
    <definedName name="ววววววววว">#REF!</definedName>
    <definedName name="ศาลปกครอง" localSheetId="13">#REF!</definedName>
    <definedName name="ศาลปกครอง" localSheetId="5">#REF!</definedName>
    <definedName name="ศาลปกครอง" localSheetId="14">#REF!</definedName>
    <definedName name="ศาลปกครอง">#REF!</definedName>
  </definedNames>
  <calcPr calcId="145621"/>
</workbook>
</file>

<file path=xl/calcChain.xml><?xml version="1.0" encoding="utf-8"?>
<calcChain xmlns="http://schemas.openxmlformats.org/spreadsheetml/2006/main">
  <c r="A2" i="27" l="1"/>
  <c r="C72" i="26" l="1"/>
  <c r="C50" i="26"/>
  <c r="C14" i="1"/>
  <c r="C13" i="1"/>
  <c r="C131" i="1"/>
  <c r="C156" i="1"/>
  <c r="C181" i="1"/>
  <c r="C206" i="1"/>
  <c r="M63" i="1" l="1"/>
  <c r="M40" i="1" l="1"/>
  <c r="A3" i="26" l="1"/>
  <c r="B3" i="25" l="1"/>
  <c r="B9" i="26" l="1"/>
  <c r="B8" i="26"/>
  <c r="C10" i="1" l="1"/>
  <c r="C12" i="1"/>
  <c r="C106" i="1"/>
  <c r="C11" i="1" l="1"/>
  <c r="B3" i="27"/>
  <c r="N30" i="26"/>
  <c r="C28" i="26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 s="1"/>
  <c r="I13" i="22"/>
  <c r="M13" i="22"/>
  <c r="O13" i="22"/>
  <c r="D17" i="22"/>
  <c r="H17" i="22" s="1"/>
  <c r="I14" i="22" s="1"/>
  <c r="I15" i="22" s="1"/>
  <c r="M19" i="22"/>
  <c r="O19" i="22"/>
  <c r="P19" i="22" s="1"/>
  <c r="D20" i="22"/>
  <c r="E20" i="22"/>
  <c r="D21" i="22"/>
  <c r="E21" i="22"/>
  <c r="G26" i="22"/>
  <c r="H26" i="22" s="1"/>
  <c r="I26" i="22"/>
  <c r="M26" i="22"/>
  <c r="O26" i="22"/>
  <c r="D29" i="22"/>
  <c r="H29" i="22" s="1"/>
  <c r="I27" i="22" s="1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D37" i="22"/>
  <c r="E37" i="22"/>
  <c r="H37" i="22" s="1"/>
  <c r="D38" i="22"/>
  <c r="E38" i="22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 s="1"/>
  <c r="H18" i="17"/>
  <c r="F22" i="17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I35" i="17" s="1"/>
  <c r="H35" i="17"/>
  <c r="F36" i="17"/>
  <c r="H36" i="17"/>
  <c r="F37" i="17"/>
  <c r="H37" i="17"/>
  <c r="F40" i="17"/>
  <c r="H40" i="17"/>
  <c r="F41" i="17"/>
  <c r="H41" i="17"/>
  <c r="I41" i="17" s="1"/>
  <c r="F42" i="17"/>
  <c r="H42" i="17"/>
  <c r="F43" i="17"/>
  <c r="H43" i="17"/>
  <c r="F44" i="17"/>
  <c r="H44" i="17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H54" i="17"/>
  <c r="F58" i="17"/>
  <c r="H58" i="17"/>
  <c r="F59" i="17"/>
  <c r="H59" i="17"/>
  <c r="F60" i="17"/>
  <c r="H60" i="17"/>
  <c r="F61" i="17"/>
  <c r="H61" i="17"/>
  <c r="F62" i="17"/>
  <c r="I62" i="17" s="1"/>
  <c r="H62" i="17"/>
  <c r="F66" i="17"/>
  <c r="H66" i="17"/>
  <c r="I66" i="17" s="1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F81" i="17"/>
  <c r="H81" i="17"/>
  <c r="F82" i="17"/>
  <c r="H82" i="17"/>
  <c r="F83" i="17"/>
  <c r="H83" i="17"/>
  <c r="F87" i="17"/>
  <c r="H87" i="17"/>
  <c r="F88" i="17"/>
  <c r="H88" i="17"/>
  <c r="F89" i="17"/>
  <c r="H89" i="17"/>
  <c r="F90" i="17"/>
  <c r="H90" i="17"/>
  <c r="I90" i="17" s="1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 s="1"/>
  <c r="H121" i="17"/>
  <c r="F122" i="17"/>
  <c r="H122" i="17"/>
  <c r="F123" i="17"/>
  <c r="H123" i="17"/>
  <c r="F124" i="17"/>
  <c r="H124" i="17"/>
  <c r="F125" i="17"/>
  <c r="H125" i="17"/>
  <c r="F126" i="17"/>
  <c r="H126" i="17"/>
  <c r="F127" i="17"/>
  <c r="H127" i="17"/>
  <c r="F128" i="17"/>
  <c r="H128" i="17"/>
  <c r="F129" i="17"/>
  <c r="H129" i="17"/>
  <c r="I129" i="17" s="1"/>
  <c r="F130" i="17"/>
  <c r="H130" i="17"/>
  <c r="H131" i="17"/>
  <c r="F135" i="17"/>
  <c r="H135" i="17"/>
  <c r="F136" i="17"/>
  <c r="H136" i="17"/>
  <c r="I136" i="17" s="1"/>
  <c r="F137" i="17"/>
  <c r="I137" i="17" s="1"/>
  <c r="H137" i="17"/>
  <c r="A1" i="12"/>
  <c r="A2" i="12"/>
  <c r="C2" i="12"/>
  <c r="A3" i="12"/>
  <c r="C3" i="12"/>
  <c r="A4" i="12"/>
  <c r="C4" i="12"/>
  <c r="D4" i="12"/>
  <c r="P2" i="20"/>
  <c r="P3" i="20"/>
  <c r="P4" i="20"/>
  <c r="Q8" i="20"/>
  <c r="E14" i="20"/>
  <c r="E13" i="20" s="1"/>
  <c r="Q14" i="20"/>
  <c r="S14" i="20" s="1"/>
  <c r="S15" i="20"/>
  <c r="S16" i="20"/>
  <c r="H17" i="20"/>
  <c r="I16" i="20" s="1"/>
  <c r="Q17" i="20"/>
  <c r="S17" i="20" s="1"/>
  <c r="Q18" i="20"/>
  <c r="S18" i="20"/>
  <c r="Q19" i="20"/>
  <c r="S19" i="20" s="1"/>
  <c r="Q20" i="20"/>
  <c r="S20" i="20"/>
  <c r="Q21" i="20"/>
  <c r="S21" i="20" s="1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 s="1"/>
  <c r="Q28" i="20"/>
  <c r="S28" i="20"/>
  <c r="Q29" i="20"/>
  <c r="S29" i="20" s="1"/>
  <c r="Q30" i="20"/>
  <c r="S30" i="20"/>
  <c r="Q31" i="20"/>
  <c r="S31" i="20" s="1"/>
  <c r="G32" i="20"/>
  <c r="H32" i="20"/>
  <c r="M32" i="20"/>
  <c r="M49" i="20" s="1"/>
  <c r="M60" i="20" s="1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G53" i="20"/>
  <c r="H53" i="20" s="1"/>
  <c r="G54" i="20"/>
  <c r="H54" i="20" s="1"/>
  <c r="G55" i="20"/>
  <c r="H55" i="20"/>
  <c r="G56" i="20"/>
  <c r="H56" i="20" s="1"/>
  <c r="G57" i="20"/>
  <c r="H57" i="20"/>
  <c r="G58" i="20"/>
  <c r="H58" i="20" s="1"/>
  <c r="G59" i="20"/>
  <c r="H59" i="20"/>
  <c r="G60" i="20"/>
  <c r="H60" i="20" s="1"/>
  <c r="G64" i="20"/>
  <c r="H64" i="20"/>
  <c r="G65" i="20"/>
  <c r="H65" i="20" s="1"/>
  <c r="G66" i="20"/>
  <c r="H66" i="20"/>
  <c r="G67" i="20"/>
  <c r="H67" i="20" s="1"/>
  <c r="G68" i="20"/>
  <c r="H68" i="20"/>
  <c r="G69" i="20"/>
  <c r="H69" i="20" s="1"/>
  <c r="G70" i="20"/>
  <c r="H70" i="20"/>
  <c r="G71" i="20"/>
  <c r="H71" i="20" s="1"/>
  <c r="G72" i="20"/>
  <c r="H72" i="20"/>
  <c r="G73" i="20"/>
  <c r="H73" i="20" s="1"/>
  <c r="G74" i="20"/>
  <c r="H74" i="20"/>
  <c r="G75" i="20"/>
  <c r="H75" i="20" s="1"/>
  <c r="G76" i="20"/>
  <c r="H76" i="20"/>
  <c r="G77" i="20"/>
  <c r="H77" i="20" s="1"/>
  <c r="G78" i="20"/>
  <c r="H78" i="20"/>
  <c r="G79" i="20"/>
  <c r="H79" i="20" s="1"/>
  <c r="G83" i="20"/>
  <c r="H83" i="20"/>
  <c r="G84" i="20"/>
  <c r="H84" i="20" s="1"/>
  <c r="G85" i="20"/>
  <c r="H85" i="20"/>
  <c r="G86" i="20"/>
  <c r="H86" i="20" s="1"/>
  <c r="G87" i="20"/>
  <c r="H87" i="20"/>
  <c r="G88" i="20"/>
  <c r="H88" i="20" s="1"/>
  <c r="G92" i="20"/>
  <c r="H92" i="20"/>
  <c r="G93" i="20"/>
  <c r="H93" i="20" s="1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 s="1"/>
  <c r="G107" i="20"/>
  <c r="H107" i="20"/>
  <c r="G108" i="20"/>
  <c r="H108" i="20" s="1"/>
  <c r="G109" i="20"/>
  <c r="H109" i="20"/>
  <c r="G110" i="20"/>
  <c r="H110" i="20" s="1"/>
  <c r="G111" i="20"/>
  <c r="H111" i="20"/>
  <c r="G112" i="20"/>
  <c r="H112" i="20" s="1"/>
  <c r="G113" i="20"/>
  <c r="H113" i="20"/>
  <c r="G114" i="20"/>
  <c r="H114" i="20" s="1"/>
  <c r="G115" i="20"/>
  <c r="H115" i="20"/>
  <c r="G116" i="20"/>
  <c r="H116" i="20" s="1"/>
  <c r="G117" i="20"/>
  <c r="H117" i="20"/>
  <c r="G118" i="20"/>
  <c r="H118" i="20" s="1"/>
  <c r="G119" i="20"/>
  <c r="H119" i="20"/>
  <c r="G120" i="20"/>
  <c r="H120" i="20" s="1"/>
  <c r="G124" i="20"/>
  <c r="H124" i="20"/>
  <c r="G125" i="20"/>
  <c r="H125" i="20" s="1"/>
  <c r="G126" i="20"/>
  <c r="H126" i="20"/>
  <c r="G127" i="20"/>
  <c r="H127" i="20" s="1"/>
  <c r="G131" i="20"/>
  <c r="H131" i="20"/>
  <c r="G132" i="20"/>
  <c r="H132" i="20" s="1"/>
  <c r="G133" i="20"/>
  <c r="H133" i="20"/>
  <c r="G134" i="20"/>
  <c r="H134" i="20" s="1"/>
  <c r="G135" i="20"/>
  <c r="H135" i="20"/>
  <c r="G136" i="20"/>
  <c r="H136" i="20" s="1"/>
  <c r="G141" i="20"/>
  <c r="H141" i="20"/>
  <c r="G142" i="20"/>
  <c r="H142" i="20" s="1"/>
  <c r="G143" i="20"/>
  <c r="H143" i="20"/>
  <c r="G144" i="20"/>
  <c r="H144" i="20" s="1"/>
  <c r="G145" i="20"/>
  <c r="H145" i="20"/>
  <c r="G146" i="20"/>
  <c r="H146" i="20" s="1"/>
  <c r="G149" i="20"/>
  <c r="H149" i="20"/>
  <c r="G150" i="20"/>
  <c r="H150" i="20" s="1"/>
  <c r="G151" i="20"/>
  <c r="H151" i="20"/>
  <c r="G152" i="20"/>
  <c r="H152" i="20" s="1"/>
  <c r="G155" i="20"/>
  <c r="H155" i="20"/>
  <c r="G156" i="20"/>
  <c r="H156" i="20" s="1"/>
  <c r="G157" i="20"/>
  <c r="H157" i="20"/>
  <c r="G158" i="20"/>
  <c r="H158" i="20" s="1"/>
  <c r="G159" i="20"/>
  <c r="H159" i="20"/>
  <c r="C8" i="1"/>
  <c r="C9" i="1"/>
  <c r="C31" i="1"/>
  <c r="N33" i="1"/>
  <c r="C56" i="1"/>
  <c r="C81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5" i="24"/>
  <c r="I97" i="17"/>
  <c r="I58" i="17"/>
  <c r="S13" i="20" l="1"/>
  <c r="I125" i="17"/>
  <c r="I111" i="17"/>
  <c r="I59" i="17"/>
  <c r="I54" i="17"/>
  <c r="I44" i="17"/>
  <c r="I40" i="17"/>
  <c r="D29" i="19"/>
  <c r="Q24" i="20"/>
  <c r="R24" i="20" s="1"/>
  <c r="I43" i="17"/>
  <c r="I22" i="17"/>
  <c r="P13" i="22"/>
  <c r="Q13" i="20"/>
  <c r="R13" i="20" s="1"/>
  <c r="P6" i="20"/>
  <c r="I87" i="17"/>
  <c r="I80" i="17"/>
  <c r="H38" i="22"/>
  <c r="O39" i="22"/>
  <c r="O41" i="22" s="1"/>
  <c r="O44" i="22" s="1"/>
  <c r="H20" i="22"/>
  <c r="P36" i="22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H21" i="22"/>
  <c r="I19" i="22" s="1"/>
  <c r="I107" i="17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AG12" i="9"/>
  <c r="AO20" i="9"/>
  <c r="AO23" i="9" s="1"/>
  <c r="I37" i="20"/>
  <c r="Q63" i="20"/>
  <c r="I135" i="17"/>
  <c r="I138" i="17" s="1"/>
  <c r="I128" i="17"/>
  <c r="I124" i="17"/>
  <c r="I113" i="17"/>
  <c r="I94" i="17"/>
  <c r="I88" i="17"/>
  <c r="I73" i="17"/>
  <c r="I61" i="17"/>
  <c r="I52" i="17"/>
  <c r="I50" i="17"/>
  <c r="I48" i="17"/>
  <c r="I42" i="17"/>
  <c r="I33" i="17"/>
  <c r="I32" i="17"/>
  <c r="I31" i="17"/>
  <c r="I16" i="17"/>
  <c r="I15" i="17"/>
  <c r="I10" i="17"/>
  <c r="I9" i="17"/>
  <c r="M39" i="22"/>
  <c r="P26" i="22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I130" i="17"/>
  <c r="I122" i="17"/>
  <c r="I95" i="17"/>
  <c r="I83" i="17"/>
  <c r="D3" i="19"/>
  <c r="D2" i="19" s="1"/>
  <c r="M43" i="22"/>
  <c r="I26" i="17"/>
  <c r="I45" i="17"/>
  <c r="I36" i="22"/>
  <c r="I132" i="17" l="1"/>
  <c r="I38" i="17"/>
  <c r="I27" i="17"/>
  <c r="T24" i="20"/>
  <c r="S65" i="20"/>
  <c r="S66" i="20" s="1"/>
  <c r="I116" i="17"/>
  <c r="I63" i="17"/>
  <c r="I74" i="17"/>
  <c r="P24" i="22"/>
  <c r="P43" i="22" s="1"/>
  <c r="M41" i="22"/>
  <c r="P39" i="22"/>
  <c r="AG19" i="9"/>
  <c r="X24" i="9"/>
  <c r="AB24" i="9" s="1"/>
  <c r="I55" i="17"/>
  <c r="F141" i="17"/>
  <c r="I141" i="17" s="1"/>
  <c r="Q10" i="20"/>
  <c r="Q11" i="20" s="1"/>
  <c r="P22" i="22"/>
  <c r="I84" i="17"/>
  <c r="I19" i="17"/>
  <c r="I75" i="17" s="1"/>
  <c r="I100" i="17"/>
  <c r="Q68" i="20"/>
  <c r="S35" i="20"/>
  <c r="Q67" i="20"/>
  <c r="S67" i="20" s="1"/>
  <c r="S68" i="20" s="1"/>
  <c r="S69" i="20" s="1"/>
  <c r="I117" i="17" l="1"/>
  <c r="I140" i="17" s="1"/>
  <c r="M41" i="1"/>
  <c r="Q70" i="20"/>
  <c r="M44" i="22"/>
  <c r="P41" i="22"/>
  <c r="P44" i="22" s="1"/>
  <c r="P46" i="22" s="1"/>
  <c r="L4" i="20"/>
  <c r="L6" i="20" s="1"/>
  <c r="T35" i="20"/>
  <c r="T12" i="20" s="1"/>
  <c r="S10" i="20"/>
  <c r="S7" i="20" s="1"/>
  <c r="P47" i="22" l="1"/>
  <c r="P49" i="22"/>
  <c r="J50" i="22" s="1"/>
  <c r="J21" i="25" l="1"/>
  <c r="J22" i="25" s="1"/>
</calcChain>
</file>

<file path=xl/comments1.xml><?xml version="1.0" encoding="utf-8"?>
<comments xmlns="http://schemas.openxmlformats.org/spreadsheetml/2006/main">
  <authors>
    <author>Aongpavo</author>
  </authors>
  <commentList>
    <comment ref="F58" authorId="0">
      <text>
        <r>
          <rPr>
            <b/>
            <sz val="9"/>
            <color indexed="81"/>
            <rFont val="Tahoma"/>
            <family val="2"/>
          </rPr>
          <t>Aongpavo:</t>
        </r>
        <r>
          <rPr>
            <sz val="9"/>
            <color indexed="81"/>
            <rFont val="Tahoma"/>
            <family val="2"/>
          </rPr>
          <t xml:space="preserve">
ราคาวัสดุติด 2 ด้าน</t>
        </r>
      </text>
    </comment>
  </commentList>
</comments>
</file>

<file path=xl/comments2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<sst xmlns="http://schemas.openxmlformats.org/spreadsheetml/2006/main" count="1460" uniqueCount="739">
  <si>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</si>
  <si>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</si>
  <si>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</si>
  <si>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</si>
  <si>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</si>
  <si>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</si>
  <si>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</si>
  <si>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</si>
  <si>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</si>
  <si>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</si>
  <si>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</si>
  <si>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</si>
  <si>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</si>
  <si>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</si>
  <si>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</si>
  <si>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</si>
  <si>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</si>
  <si>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</si>
  <si>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</si>
  <si>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</si>
  <si>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</si>
  <si>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</si>
  <si>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</si>
  <si>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</si>
  <si>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</si>
  <si>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</si>
  <si>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</si>
  <si>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</si>
  <si>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</si>
  <si>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</si>
  <si>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</si>
  <si>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</si>
  <si>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</si>
  <si>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</si>
  <si>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</si>
  <si>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</si>
  <si>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</si>
  <si>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</si>
  <si>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</si>
  <si>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</si>
  <si>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</si>
  <si>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</si>
  <si>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</si>
  <si>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</si>
  <si>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</si>
  <si>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</si>
  <si>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</si>
  <si>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</si>
  <si>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</si>
  <si>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</si>
  <si>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</si>
  <si>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</si>
  <si>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</si>
  <si>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</si>
  <si>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</si>
  <si>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</si>
  <si>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</si>
  <si>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</si>
  <si>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</si>
  <si>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</si>
  <si>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</si>
  <si>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</si>
  <si>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</si>
  <si>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</si>
  <si>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</si>
  <si>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</si>
  <si>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</si>
  <si>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</si>
  <si>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</si>
  <si>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</si>
  <si>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</si>
  <si>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</si>
  <si>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</si>
  <si>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</si>
  <si>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</si>
  <si>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</si>
  <si>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</si>
  <si>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</si>
  <si>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</si>
  <si>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</si>
  <si>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</si>
  <si>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</si>
  <si>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</si>
  <si>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</si>
  <si>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</si>
  <si>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</si>
  <si>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</si>
  <si>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</si>
  <si>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</si>
  <si>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</si>
  <si>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</si>
  <si>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</si>
  <si>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</si>
  <si>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</si>
  <si>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</si>
  <si>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</si>
  <si>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</si>
  <si>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</si>
  <si>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</si>
  <si>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</si>
  <si>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</si>
  <si>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</si>
  <si>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</si>
  <si>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</si>
  <si>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</si>
  <si>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</si>
  <si>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</si>
  <si>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</si>
  <si>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</si>
  <si>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</si>
  <si>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</si>
  <si>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</si>
  <si>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</si>
  <si>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</si>
  <si>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</si>
  <si>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</si>
  <si>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</si>
  <si>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</si>
  <si>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</si>
  <si>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</si>
  <si>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</si>
  <si>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</si>
  <si>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</si>
  <si>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</si>
  <si>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</si>
  <si>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</si>
  <si>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</si>
  <si>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</si>
  <si>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</si>
  <si>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</si>
  <si>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</si>
  <si>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</si>
  <si>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</si>
  <si>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</si>
  <si>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</si>
  <si>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</si>
  <si>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</si>
  <si>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</si>
  <si>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</si>
  <si>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</si>
  <si>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</si>
  <si>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</si>
  <si>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</si>
  <si>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</si>
  <si>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</si>
  <si>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</si>
  <si>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</si>
  <si>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</si>
  <si>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</si>
  <si>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</si>
  <si>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</si>
  <si>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</si>
  <si>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</si>
  <si>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</si>
  <si>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</si>
  <si>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</si>
  <si>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</si>
  <si>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</si>
  <si>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</si>
  <si>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</si>
  <si>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</si>
  <si>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</si>
  <si>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</si>
  <si>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</si>
  <si>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</si>
  <si>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</si>
  <si>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</si>
  <si>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</si>
  <si>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</si>
  <si>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</si>
  <si>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</si>
  <si>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</si>
  <si>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</si>
  <si>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</si>
  <si>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</si>
  <si>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</si>
  <si>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</si>
  <si>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</si>
  <si>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</si>
  <si>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</si>
  <si>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</si>
  <si>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</si>
  <si>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</si>
  <si>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</si>
  <si>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</si>
  <si>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</si>
  <si>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</si>
  <si>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</si>
  <si>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</si>
  <si>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</si>
  <si>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</si>
  <si>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</si>
  <si>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</si>
  <si>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</si>
  <si>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</si>
  <si>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</si>
  <si>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</si>
  <si>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</si>
  <si>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</si>
  <si>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</si>
  <si>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</si>
  <si>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</si>
  <si>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</si>
  <si>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</si>
  <si>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</si>
  <si>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</si>
  <si>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</si>
  <si>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</si>
  <si>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</si>
  <si>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</si>
  <si>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</si>
  <si>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</si>
  <si>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</si>
  <si>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</si>
  <si>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</si>
  <si>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</si>
  <si>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</si>
  <si>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</si>
  <si>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</si>
  <si>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</si>
  <si>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</si>
  <si>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</si>
  <si>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</si>
  <si>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</si>
  <si>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</si>
  <si>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</si>
  <si>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</si>
  <si>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</si>
  <si>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</si>
  <si>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</si>
  <si>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</si>
  <si>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</si>
  <si>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</si>
  <si>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</si>
  <si>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</si>
  <si>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</si>
  <si>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</si>
  <si>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</si>
  <si>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</si>
  <si>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</si>
  <si>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</si>
  <si>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</si>
  <si>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</si>
  <si>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</si>
  <si>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</si>
  <si>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</si>
  <si>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</si>
  <si>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</si>
  <si>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</si>
  <si>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</si>
  <si>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</si>
  <si>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</si>
  <si>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</si>
  <si>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</si>
  <si>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</si>
  <si>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</si>
  <si>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</si>
  <si>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</si>
  <si>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</si>
  <si>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</si>
  <si>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</si>
  <si>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</si>
  <si>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</si>
  <si>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</si>
  <si>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</si>
  <si>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</si>
  <si>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</si>
  <si>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</si>
  <si>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</si>
  <si>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</si>
  <si>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</si>
  <si>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</si>
  <si>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</si>
  <si>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</si>
  <si>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</si>
  <si>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</si>
  <si>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</si>
  <si>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</si>
  <si>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</si>
  <si>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</si>
  <si>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</si>
  <si>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</si>
  <si>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</si>
  <si>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</si>
  <si>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</si>
  <si>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</si>
  <si>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</si>
  <si>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</si>
  <si>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</si>
  <si>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</si>
  <si>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</si>
  <si>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</si>
  <si>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</si>
  <si>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</si>
  <si>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</si>
  <si>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</si>
  <si>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</si>
  <si>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</si>
  <si>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</si>
  <si>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</si>
  <si>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</si>
  <si>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</si>
  <si>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</si>
  <si>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</si>
  <si>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</si>
  <si>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</si>
  <si>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</si>
  <si>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</si>
  <si>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</si>
  <si>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</si>
  <si>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</si>
  <si>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</si>
  <si>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</si>
  <si>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</si>
  <si>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</si>
  <si>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</si>
  <si>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</si>
  <si>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</si>
  <si>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</si>
  <si>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</si>
  <si>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</si>
  <si>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</si>
  <si>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</si>
  <si>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</si>
  <si>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</si>
  <si>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</si>
  <si>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</si>
  <si>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</si>
  <si>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</si>
  <si>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</si>
  <si>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</si>
  <si>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</si>
  <si>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</si>
  <si>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</si>
  <si>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</si>
  <si>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</si>
  <si>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</si>
  <si>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</si>
  <si>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</si>
  <si>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</si>
  <si>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</si>
  <si>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</si>
  <si>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</si>
  <si>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</si>
  <si>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</si>
  <si>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</si>
  <si>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</si>
  <si>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</si>
  <si>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</si>
  <si>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</si>
  <si>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</si>
  <si>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</si>
  <si>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</si>
  <si>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</si>
  <si>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</si>
  <si>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</si>
  <si>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</si>
  <si>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</si>
  <si>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</si>
  <si>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</si>
  <si>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</si>
  <si>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</si>
  <si>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</si>
  <si>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</si>
  <si>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</si>
  <si>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</si>
  <si>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</si>
  <si>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</si>
  <si>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</si>
  <si>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</si>
  <si>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</si>
  <si>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</si>
  <si>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</si>
  <si>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</si>
  <si>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</si>
  <si>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</si>
  <si>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</si>
  <si>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</si>
  <si>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</si>
  <si>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</si>
  <si>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</si>
  <si>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</si>
  <si>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</si>
  <si>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</si>
  <si>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</si>
  <si>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</si>
  <si>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</si>
  <si>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</si>
  <si>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</si>
  <si>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</si>
  <si>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</si>
  <si>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</si>
  <si>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</si>
  <si>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</si>
  <si>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</si>
  <si>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</si>
  <si>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</si>
  <si>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</si>
  <si>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</si>
  <si>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</si>
  <si>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</si>
  <si>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</si>
  <si>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</si>
  <si>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</si>
  <si>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</si>
  <si>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</si>
  <si>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</si>
  <si>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</si>
  <si>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</si>
  <si>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</si>
  <si>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</si>
  <si>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</si>
  <si>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</si>
  <si>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</si>
  <si>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</si>
  <si>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</si>
  <si>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</si>
  <si>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</si>
  <si>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</si>
  <si>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</si>
  <si>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</si>
  <si>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</si>
  <si>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</si>
  <si>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</si>
  <si>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</si>
  <si>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</si>
  <si>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</si>
  <si>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</si>
  <si>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</si>
  <si>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</si>
  <si>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</si>
  <si>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</si>
  <si>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</si>
  <si>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</si>
  <si>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</si>
  <si>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</si>
  <si>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</si>
  <si>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</si>
  <si>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</si>
  <si>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</si>
  <si>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</si>
  <si>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</si>
  <si>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</si>
  <si>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</si>
  <si>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</si>
  <si>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</si>
  <si>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</si>
  <si>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</si>
  <si>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</si>
  <si>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</si>
  <si>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</si>
  <si>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</si>
  <si>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</si>
  <si>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</si>
  <si>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</si>
  <si>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</si>
  <si>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</si>
  <si>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</si>
  <si>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</si>
  <si>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</si>
  <si>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</si>
  <si>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</si>
  <si>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</si>
  <si>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</si>
  <si>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</si>
  <si>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</si>
  <si>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</si>
  <si>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</si>
  <si>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</si>
  <si>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</si>
  <si>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</si>
  <si>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</si>
  <si>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</si>
  <si>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</si>
  <si>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</si>
  <si>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</si>
  <si>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</si>
  <si>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</si>
  <si>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</si>
  <si>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</si>
  <si>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</si>
  <si>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</si>
  <si>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</si>
  <si>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</si>
  <si>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</si>
  <si>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</si>
  <si>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</si>
  <si>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</si>
  <si>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</si>
  <si>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</si>
  <si>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</si>
  <si>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</si>
  <si>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</si>
  <si>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</si>
  <si>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</si>
  <si>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</si>
  <si>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</si>
  <si>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</si>
  <si>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</si>
  <si>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</si>
  <si>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</si>
  <si>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</si>
  <si>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</si>
  <si>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</si>
  <si>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</si>
  <si>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</si>
  <si>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</si>
  <si>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</si>
  <si>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</si>
  <si>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</si>
  <si>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</si>
  <si>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</si>
  <si>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</si>
  <si>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</si>
  <si>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</si>
  <si>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</si>
  <si>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</si>
  <si>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</si>
  <si>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</si>
  <si>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</si>
  <si>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</si>
  <si>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</si>
  <si>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</si>
  <si>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</si>
  <si>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</si>
  <si>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</si>
  <si>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</si>
  <si>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</si>
  <si>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</si>
  <si>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</si>
  <si>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</si>
  <si>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</si>
  <si>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</si>
  <si>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</si>
  <si>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</si>
  <si>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</si>
  <si>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</si>
  <si>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</si>
  <si>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</si>
  <si>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</si>
  <si>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</si>
  <si>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 xml:space="preserve"> ประเภท : งานอาคาร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</si>
  <si>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</si>
  <si>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</si>
  <si>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</si>
  <si>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</si>
  <si>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</si>
  <si>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</si>
  <si>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</si>
  <si>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</si>
  <si>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</si>
  <si>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</si>
  <si>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</si>
  <si>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</si>
  <si>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</si>
  <si>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</si>
  <si>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</si>
  <si>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</si>
  <si>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</si>
  <si>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</si>
  <si>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</si>
  <si>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</si>
  <si>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</si>
  <si>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</si>
  <si>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</si>
  <si>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</si>
  <si>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</si>
  <si>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</si>
  <si>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</si>
  <si>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</si>
  <si>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</si>
  <si>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</si>
  <si>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</si>
  <si>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</si>
  <si>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</si>
  <si>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</si>
  <si>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</si>
  <si>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</si>
  <si>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</si>
  <si>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</si>
  <si>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</si>
  <si>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</si>
  <si>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</si>
  <si>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</si>
  <si>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</si>
  <si>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</si>
  <si>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</si>
  <si>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</si>
  <si>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</si>
  <si>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</si>
  <si>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</si>
  <si>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</si>
  <si>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</si>
  <si>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</si>
  <si>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</si>
  <si>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</si>
  <si>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แบบเลขที่..........</t>
  </si>
  <si>
    <t xml:space="preserve">ประมาณราคาตามแบบ ปร. 4   จำนวน 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</si>
  <si>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</si>
  <si>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</si>
  <si>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</si>
  <si>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</si>
  <si>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 xml:space="preserve"> รวมราคาเป็นจำนวนเงินทั้งสิ้น(บาท)</t>
  </si>
  <si>
    <t xml:space="preserve"> รวมราคาทั้งโครงการ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</si>
  <si>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</si>
  <si>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</si>
  <si>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</si>
  <si>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</si>
  <si>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</si>
  <si>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</si>
  <si>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>ตัว</t>
  </si>
  <si>
    <t>Factor F</t>
  </si>
  <si>
    <t>ตู้ M D B และ ตู้ A C P  และตู้ DBA</t>
  </si>
  <si>
    <t xml:space="preserve"> ท่อ และ ราง</t>
  </si>
  <si>
    <t xml:space="preserve"> สายไฟฟ้า</t>
  </si>
  <si>
    <t>งานเครื่องปรับอากาศ แบบแยกส่วน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</si>
  <si>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</si>
  <si>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</si>
  <si>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</si>
  <si>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</si>
  <si>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GROUNDING</t>
  </si>
  <si>
    <t xml:space="preserve"> - ACCESSORIES &amp; SUPPORT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</si>
  <si>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</si>
  <si>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</si>
  <si>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</si>
  <si>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</si>
  <si>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</si>
  <si>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</si>
  <si>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</si>
  <si>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</si>
  <si>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</si>
  <si>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</si>
  <si>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</si>
  <si>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</si>
  <si>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</si>
  <si>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</si>
  <si>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</si>
  <si>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</si>
  <si>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</si>
  <si>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</si>
  <si>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</si>
  <si>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</si>
  <si>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</si>
  <si>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 xml:space="preserve">งานระบบไฟฟ้า </t>
  </si>
  <si>
    <t xml:space="preserve"> - ปลั๊กไฟ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</si>
  <si>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</si>
  <si>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</si>
  <si>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</si>
  <si>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</si>
  <si>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อุปกรณ์ประกอบท่อ</t>
  </si>
  <si>
    <t>6.1.6</t>
  </si>
  <si>
    <t>7.1.1</t>
  </si>
  <si>
    <t>7.1.2</t>
  </si>
  <si>
    <t>7.1.3</t>
  </si>
  <si>
    <t>7.1.4</t>
  </si>
  <si>
    <t>7.1.5</t>
  </si>
  <si>
    <t>7.2.1</t>
  </si>
  <si>
    <t>7.2.2</t>
  </si>
  <si>
    <t>งานระบบสารสนเทศ</t>
  </si>
  <si>
    <t xml:space="preserve">ระบบกล้องวงจรปิด </t>
  </si>
  <si>
    <t>เงินล่วงหน้า 15 %</t>
  </si>
  <si>
    <t>เงินประกันผลงาน 0 %</t>
  </si>
  <si>
    <t>ดอกเบี้ยเงินกู้ 6 %</t>
  </si>
  <si>
    <t>อุปกรณ์ประกอบ</t>
  </si>
  <si>
    <t>6.1.7</t>
  </si>
  <si>
    <t>7.1.6</t>
  </si>
  <si>
    <t>ค่าภาษีมูลค่าเพิ่ม 7 %</t>
  </si>
  <si>
    <t>สถานที่ก่อสร้าง  : มหาวิทยาลัยราชภัฏเชียงใหม่ ศูนย์แม่ริม</t>
  </si>
  <si>
    <t>ปรับปรุงอาคารหอพักชาย คณะครุศาสตร์ ณ ศูนย์แม่ริม</t>
  </si>
  <si>
    <t>งานรื้อถอนผนังก่ออิฐฉาบปูนหนาครึ่งแผ่น  (รื้อขนไป)</t>
  </si>
  <si>
    <t xml:space="preserve">โครงการ : ปรับปรุงหอพักนักศึกษา ชาย 1 </t>
  </si>
  <si>
    <t xml:space="preserve">ปรับปรุงหอพักนักศึกษา ชาย 1 </t>
  </si>
  <si>
    <t xml:space="preserve"> - ตู้คอนซูเมอร์ยูนิค พร้อมเซอกิตเบรคเกอร์</t>
  </si>
  <si>
    <t xml:space="preserve"> - ท่อ uPVC 1"</t>
  </si>
  <si>
    <t xml:space="preserve"> - ท่อ uPVC 1/2"</t>
  </si>
  <si>
    <t xml:space="preserve"> - สายไฟ 10 sq.mm. IEC 01  </t>
  </si>
  <si>
    <t xml:space="preserve"> - เครื่องปรับอากาศ ขนาด 18000 BTU</t>
  </si>
  <si>
    <t xml:space="preserve"> - พัดลมโคจร ขนาด 16 นิ้ว</t>
  </si>
  <si>
    <t xml:space="preserve"> - พัดลมระบายอากาศติดผนัง ขนาด 10 นิ้ว</t>
  </si>
  <si>
    <t xml:space="preserve"> - TC 50P  With Connector Module</t>
  </si>
  <si>
    <t xml:space="preserve"> - AP 50P (0.65 mm.) เชื่อมต่อไปอาคารสำนักงานคณะครุศาสตร์</t>
  </si>
  <si>
    <t>ติดตั้งตัว Access Point</t>
  </si>
  <si>
    <t>6.1.8</t>
  </si>
  <si>
    <t>ติดตั้งตัว Camera</t>
  </si>
  <si>
    <t>7.1.7</t>
  </si>
  <si>
    <t>อุปกรณ์สลับสัญญาณ 10/100/1000 ขนาด 24 port แบบ POE</t>
  </si>
  <si>
    <t xml:space="preserve">งานคอนกรีตโครงสร้าง 280 ksc. cube </t>
  </si>
  <si>
    <t>เหล็ก wire mesh 4 มม.@0.20 ม.</t>
  </si>
  <si>
    <t>ไม้คร่าว</t>
  </si>
  <si>
    <t>ตะปู</t>
  </si>
  <si>
    <t>ตร.ฟ</t>
  </si>
  <si>
    <t xml:space="preserve">ผนังก่ออิฐมอญครึ่งแผ่น </t>
  </si>
  <si>
    <t>เสาเอ็นและคานทับหลัง</t>
  </si>
  <si>
    <t>งานปูนฉาบผิวเรียบ  ฉาบภายใน</t>
  </si>
  <si>
    <t>งานปูนฉาบผิวเรียบ  ฉาบภายนอก</t>
  </si>
  <si>
    <t xml:space="preserve">งานโครงสร้าง </t>
  </si>
  <si>
    <t>งานติดตั้งบัวเชิงผนัง PVC ขนาด 4" หนา 8 มม.</t>
  </si>
  <si>
    <t>งานปูกระเบื้องแกรนิตโต้ ขนาด 24 " x 24 "  รวมปูนทรายและค่าแรงทำปูนทราย</t>
  </si>
  <si>
    <t>งานติดตั้งประตู 1 ประตูบานสวิงคู่ ขนาด 1.90 x 2.05 ม.</t>
  </si>
  <si>
    <t>งานติดตั้งหน้าต่าง 1 หน้าต่างบานเลื่อนสลับ ด้านบนกระจกติดตาย ขนาด 3.70 x 1.85 ม.</t>
  </si>
  <si>
    <t>งานติดตั้งหน้าต่าง 2 หน้าต่างบานเลื่อนสลับ ด้านบนกระจกติดตาย ขนาด 3.70 x 1.60  ม.</t>
  </si>
  <si>
    <t>เหล็กกล่อง 100x50x2.3มม.</t>
  </si>
  <si>
    <t>เหล็กกล่อง 50x25x2.3มม.</t>
  </si>
  <si>
    <t>แผ่นไฟเบอร์ซีเมนต์ หนา 25 มม.</t>
  </si>
  <si>
    <t>งานทาสีกันสนิม</t>
  </si>
  <si>
    <t xml:space="preserve">งานทาสีน้ำมัน </t>
  </si>
  <si>
    <t>งานทาสีน้ำพลาสติก ทารองพื้น 1 รอบ ทาสีจริง 2 รอบ ทาภายใน</t>
  </si>
  <si>
    <t>งานทาสีน้ำพลาสติก ทารองพื้น 1 รอบ ทาสีจริง 2 รอบ ทาภายนอก</t>
  </si>
  <si>
    <t>งานระบบสื่อสารและเทคโนโลยีสารสนเทศ (ระบบ LAN)</t>
  </si>
  <si>
    <t>งานระบบสื่อสารและเทคโนโลยีสารสนเทศ (ระบบกล้องวงจรปิด)</t>
  </si>
  <si>
    <t>4.1.1</t>
  </si>
  <si>
    <t>4.1.2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</si>
  <si>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</si>
  <si>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</si>
  <si>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</si>
  <si>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</si>
  <si>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</si>
  <si>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</si>
  <si>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</si>
  <si>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</si>
  <si>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>งานติดตั้งผนังยิปซั่มบอร์ด หนา 9 มม. ชนิดทนชื้น โครงเคร่าเหล็กชุบสังกะสี กรุ 2 ด้าน</t>
  </si>
  <si>
    <t>แผ่นไฟเบอร์ซีเมนต์ หนา 8 มม.</t>
  </si>
  <si>
    <t>อุปกรณ์สลับสัญญาณหลักประจำอาคาร (Distribution Switch)</t>
  </si>
  <si>
    <t xml:space="preserve">อุปกรณ์สลับสัญญาณ 10/100/1000 ขนาด 24 port 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</si>
  <si>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</si>
  <si>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</si>
  <si>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</si>
  <si>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ตู้ Rack19 ขนาด 12U +พัดลม + AC Power 6 ช่อง</t>
  </si>
  <si>
    <t>หัวเครื่องอนาล็อค</t>
  </si>
  <si>
    <t>เครื่องคอมพิวเตอร์แม่ข่ายสำหรับจัดเก็บข้อมูลกล้องวงจรปิด</t>
  </si>
  <si>
    <t>แบบใบปริมาณราคาค่าก่อสร้าง</t>
  </si>
  <si>
    <t xml:space="preserve">  (..........................................................)</t>
  </si>
  <si>
    <t xml:space="preserve">                 ประทับตรา (ถ้ามี)</t>
  </si>
  <si>
    <t>ลงชื่อ.....................................................ผู้เสนอราคา</t>
  </si>
  <si>
    <t>ลงชื่อ.......................................................ผู้เสนอราคา</t>
  </si>
  <si>
    <t xml:space="preserve">  (..............................................................)</t>
  </si>
  <si>
    <t xml:space="preserve">                         ประทับตรา (ถ้ามี)</t>
  </si>
  <si>
    <t>แบบ ปร. 4 และ ปร.5 ที่แนบ  จำนวน         ชุด</t>
  </si>
  <si>
    <t>สรุปปริมาณราคาค่าก่อสร้าง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</si>
</sst>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General_)"/>
    <numFmt numFmtId="195" formatCode="&quot;\&quot;#,##0;[Red]&quot;\&quot;\-#,##0"/>
    <numFmt numFmtId="196" formatCode="_ * #,##0.00_ ;_ * \-#,##0.00_ ;_ * &quot;-&quot;??_ ;_ @_ "/>
    <numFmt numFmtId="197" formatCode="_ * #,##0_ ;_ * \-#,##0_ ;_ * &quot;-&quot;_ ;_ @_ "/>
    <numFmt numFmtId="198" formatCode="&quot;฿&quot;\t#,##0_);\(&quot;฿&quot;\t#,##0\)"/>
    <numFmt numFmtId="199" formatCode="\t0.00E+00"/>
    <numFmt numFmtId="200" formatCode="_-* #,##0.00_-;\-* #,##0.00_-;_-* \-??_-;_-@_-"/>
  </numFmts>
  <fonts count="51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sz val="14"/>
      <color rgb="FFFF000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BrowalliaUPC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503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4" fontId="5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6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7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6" fillId="0" borderId="0"/>
    <xf numFmtId="200" fontId="46" fillId="0" borderId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0" borderId="0"/>
    <xf numFmtId="0" fontId="46" fillId="0" borderId="0"/>
    <xf numFmtId="9" fontId="46" fillId="0" borderId="0" applyFont="0" applyFill="0" applyBorder="0" applyAlignment="0" applyProtection="0"/>
    <xf numFmtId="0" fontId="7" fillId="0" borderId="0"/>
    <xf numFmtId="200" fontId="46" fillId="0" borderId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189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200" fontId="27" fillId="0" borderId="0" applyFill="0" applyBorder="0" applyAlignment="0" applyProtection="0"/>
    <xf numFmtId="0" fontId="49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200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/>
    <xf numFmtId="43" fontId="27" fillId="0" borderId="0" applyFont="0" applyFill="0" applyBorder="0" applyAlignment="0" applyProtection="0"/>
    <xf numFmtId="0" fontId="45" fillId="0" borderId="0"/>
    <xf numFmtId="0" fontId="7" fillId="0" borderId="0"/>
    <xf numFmtId="189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49" fillId="0" borderId="0" applyFont="0" applyFill="0" applyBorder="0" applyAlignment="0" applyProtection="0"/>
    <xf numFmtId="0" fontId="49" fillId="0" borderId="0"/>
    <xf numFmtId="43" fontId="27" fillId="0" borderId="0" applyFont="0" applyFill="0" applyBorder="0" applyAlignment="0" applyProtection="0"/>
    <xf numFmtId="189" fontId="49" fillId="0" borderId="0" applyFont="0" applyFill="0" applyBorder="0" applyAlignment="0" applyProtection="0"/>
    <xf numFmtId="0" fontId="45" fillId="0" borderId="0"/>
    <xf numFmtId="189" fontId="49" fillId="0" borderId="0" applyFont="0" applyFill="0" applyBorder="0" applyAlignment="0" applyProtection="0"/>
    <xf numFmtId="0" fontId="49" fillId="0" borderId="0"/>
    <xf numFmtId="0" fontId="49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/>
    <xf numFmtId="0" fontId="47" fillId="0" borderId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" fillId="0" borderId="0"/>
    <xf numFmtId="0" fontId="7" fillId="0" borderId="0"/>
    <xf numFmtId="0" fontId="27" fillId="0" borderId="0"/>
    <xf numFmtId="0" fontId="45" fillId="0" borderId="0"/>
    <xf numFmtId="0" fontId="45" fillId="0" borderId="0"/>
    <xf numFmtId="0" fontId="47" fillId="0" borderId="0"/>
    <xf numFmtId="43" fontId="27" fillId="0" borderId="0" applyFont="0" applyFill="0" applyBorder="0" applyAlignment="0" applyProtection="0"/>
    <xf numFmtId="0" fontId="12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7" fillId="0" borderId="0"/>
    <xf numFmtId="200" fontId="27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200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8">
    <xf numFmtId="0" fontId="0" fillId="0" borderId="0" xfId="0"/>
    <xf numFmtId="0" fontId="33" fillId="0" borderId="0" xfId="23973" applyFont="1"/>
    <xf numFmtId="43" fontId="33" fillId="0" borderId="0" xfId="23973" applyNumberFormat="1" applyFont="1"/>
    <xf numFmtId="0" fontId="33" fillId="0" borderId="0" xfId="16148" applyFont="1"/>
    <xf numFmtId="0" fontId="32" fillId="0" borderId="24" xfId="23973" applyFont="1" applyBorder="1"/>
    <xf numFmtId="43" fontId="32" fillId="0" borderId="24" xfId="23973" applyNumberFormat="1" applyFont="1" applyBorder="1" applyAlignment="1"/>
    <xf numFmtId="43" fontId="32" fillId="0" borderId="24" xfId="23973" applyNumberFormat="1" applyFont="1" applyBorder="1"/>
    <xf numFmtId="0" fontId="32" fillId="0" borderId="25" xfId="23973" applyFont="1" applyBorder="1"/>
    <xf numFmtId="0" fontId="32" fillId="0" borderId="25" xfId="23973" applyFont="1" applyBorder="1" applyAlignment="1"/>
    <xf numFmtId="43" fontId="32" fillId="0" borderId="25" xfId="23973" applyNumberFormat="1" applyFont="1" applyBorder="1"/>
    <xf numFmtId="0" fontId="32" fillId="0" borderId="0" xfId="23973" applyFont="1" applyBorder="1"/>
    <xf numFmtId="0" fontId="33" fillId="0" borderId="36" xfId="23973" applyFont="1" applyBorder="1" applyAlignment="1">
      <alignment horizontal="center"/>
    </xf>
    <xf numFmtId="43" fontId="33" fillId="0" borderId="40" xfId="22250" applyNumberFormat="1" applyFont="1" applyBorder="1" applyAlignment="1">
      <alignment horizontal="center"/>
    </xf>
    <xf numFmtId="2" fontId="33" fillId="0" borderId="41" xfId="23973" applyNumberFormat="1" applyFont="1" applyBorder="1" applyAlignment="1">
      <alignment horizontal="center"/>
    </xf>
    <xf numFmtId="43" fontId="33" fillId="0" borderId="0" xfId="16148" applyNumberFormat="1" applyFont="1"/>
    <xf numFmtId="0" fontId="32" fillId="0" borderId="42" xfId="23973" applyFont="1" applyBorder="1" applyAlignment="1">
      <alignment horizontal="center"/>
    </xf>
    <xf numFmtId="43" fontId="32" fillId="0" borderId="16" xfId="22250" applyNumberFormat="1" applyFont="1" applyBorder="1" applyAlignment="1">
      <alignment horizontal="center"/>
    </xf>
    <xf numFmtId="0" fontId="33" fillId="0" borderId="0" xfId="16149" applyFont="1"/>
    <xf numFmtId="0" fontId="33" fillId="0" borderId="42" xfId="23973" applyFont="1" applyBorder="1" applyAlignment="1">
      <alignment horizontal="center"/>
    </xf>
    <xf numFmtId="0" fontId="34" fillId="12" borderId="8" xfId="23973" applyFont="1" applyFill="1" applyBorder="1" applyAlignment="1"/>
    <xf numFmtId="0" fontId="34" fillId="12" borderId="10" xfId="23973" applyFont="1" applyFill="1" applyBorder="1" applyAlignment="1"/>
    <xf numFmtId="0" fontId="34" fillId="12" borderId="9" xfId="23973" applyFont="1" applyFill="1" applyBorder="1" applyAlignment="1">
      <alignment horizontal="right"/>
    </xf>
    <xf numFmtId="43" fontId="34" fillId="12" borderId="11" xfId="23973" applyNumberFormat="1" applyFont="1" applyFill="1" applyBorder="1" applyAlignment="1"/>
    <xf numFmtId="0" fontId="34" fillId="12" borderId="45" xfId="23973" applyFont="1" applyFill="1" applyBorder="1"/>
    <xf numFmtId="0" fontId="33" fillId="0" borderId="0" xfId="16147" applyFont="1"/>
    <xf numFmtId="2" fontId="33" fillId="0" borderId="0" xfId="22250" applyNumberFormat="1" applyFont="1"/>
    <xf numFmtId="0" fontId="34" fillId="12" borderId="47" xfId="23973" applyFont="1" applyFill="1" applyBorder="1" applyAlignment="1">
      <alignment horizontal="right"/>
    </xf>
    <xf numFmtId="0" fontId="34" fillId="12" borderId="0" xfId="23973" applyFont="1" applyFill="1" applyBorder="1" applyAlignment="1">
      <alignment horizontal="right"/>
    </xf>
    <xf numFmtId="0" fontId="39" fillId="12" borderId="48" xfId="23973" applyFont="1" applyFill="1" applyBorder="1"/>
    <xf numFmtId="43" fontId="33" fillId="0" borderId="0" xfId="22250" applyNumberFormat="1" applyFont="1"/>
    <xf numFmtId="0" fontId="40" fillId="0" borderId="0" xfId="22250" applyFont="1"/>
    <xf numFmtId="10" fontId="33" fillId="0" borderId="0" xfId="25454" applyNumberFormat="1" applyFont="1"/>
    <xf numFmtId="0" fontId="34" fillId="12" borderId="49" xfId="23973" applyFont="1" applyFill="1" applyBorder="1" applyAlignment="1">
      <alignment horizontal="left"/>
    </xf>
    <xf numFmtId="0" fontId="33" fillId="0" borderId="0" xfId="16148" applyFont="1" applyAlignment="1">
      <alignment horizontal="right"/>
    </xf>
    <xf numFmtId="0" fontId="33" fillId="0" borderId="0" xfId="23973" applyFont="1" applyBorder="1"/>
    <xf numFmtId="43" fontId="36" fillId="0" borderId="0" xfId="23973" applyNumberFormat="1" applyFont="1" applyFill="1" applyBorder="1"/>
    <xf numFmtId="0" fontId="36" fillId="0" borderId="0" xfId="23973" applyFont="1" applyFill="1"/>
    <xf numFmtId="43" fontId="35" fillId="0" borderId="0" xfId="23973" applyNumberFormat="1" applyFont="1" applyFill="1" applyBorder="1"/>
    <xf numFmtId="43" fontId="33" fillId="0" borderId="0" xfId="16147" applyNumberFormat="1" applyFont="1"/>
    <xf numFmtId="0" fontId="33" fillId="0" borderId="0" xfId="16150" applyFont="1" applyAlignment="1">
      <alignment horizontal="center"/>
    </xf>
    <xf numFmtId="0" fontId="33" fillId="0" borderId="0" xfId="23973" applyFont="1" applyBorder="1" applyAlignment="1"/>
    <xf numFmtId="0" fontId="33" fillId="0" borderId="0" xfId="24708" applyFont="1" applyBorder="1" applyAlignment="1">
      <alignment horizontal="center"/>
    </xf>
    <xf numFmtId="0" fontId="33" fillId="0" borderId="0" xfId="16150" applyFont="1" applyAlignment="1"/>
    <xf numFmtId="0" fontId="35" fillId="0" borderId="0" xfId="24708" applyFont="1" applyBorder="1" applyAlignment="1">
      <alignment horizontal="center"/>
    </xf>
    <xf numFmtId="0" fontId="33" fillId="0" borderId="0" xfId="16147" applyFont="1" applyBorder="1"/>
    <xf numFmtId="0" fontId="33" fillId="0" borderId="0" xfId="16150" applyFont="1" applyBorder="1"/>
    <xf numFmtId="0" fontId="33" fillId="0" borderId="0" xfId="24708" applyFont="1"/>
    <xf numFmtId="0" fontId="33" fillId="0" borderId="0" xfId="16150" applyNumberFormat="1" applyFont="1" applyAlignment="1">
      <alignment vertical="center"/>
    </xf>
    <xf numFmtId="0" fontId="33" fillId="0" borderId="0" xfId="23973" applyFont="1" applyBorder="1" applyAlignment="1">
      <alignment horizontal="center"/>
    </xf>
    <xf numFmtId="43" fontId="33" fillId="0" borderId="0" xfId="23973" applyNumberFormat="1" applyFont="1" applyFill="1" applyBorder="1"/>
    <xf numFmtId="0" fontId="33" fillId="0" borderId="0" xfId="23973" applyFont="1" applyFill="1" applyBorder="1"/>
    <xf numFmtId="0" fontId="33" fillId="0" borderId="0" xfId="16148" applyFont="1" applyAlignment="1"/>
    <xf numFmtId="0" fontId="35" fillId="0" borderId="0" xfId="23973" applyFont="1" applyBorder="1" applyAlignment="1">
      <alignment horizontal="center"/>
    </xf>
    <xf numFmtId="0" fontId="33" fillId="0" borderId="25" xfId="23973" applyFont="1" applyBorder="1" applyAlignment="1"/>
    <xf numFmtId="43" fontId="32" fillId="0" borderId="24" xfId="23973" applyNumberFormat="1" applyFont="1" applyBorder="1" applyAlignment="1">
      <alignment horizontal="left"/>
    </xf>
    <xf numFmtId="43" fontId="33" fillId="0" borderId="24" xfId="23973" applyNumberFormat="1" applyFont="1" applyBorder="1"/>
    <xf numFmtId="0" fontId="33" fillId="0" borderId="24" xfId="23973" applyFont="1" applyBorder="1"/>
    <xf numFmtId="43" fontId="32" fillId="0" borderId="25" xfId="23973" applyNumberFormat="1" applyFont="1" applyBorder="1" applyAlignment="1">
      <alignment horizontal="left"/>
    </xf>
    <xf numFmtId="43" fontId="33" fillId="0" borderId="25" xfId="23973" applyNumberFormat="1" applyFont="1" applyBorder="1"/>
    <xf numFmtId="0" fontId="33" fillId="0" borderId="25" xfId="23973" applyFont="1" applyBorder="1"/>
    <xf numFmtId="192" fontId="32" fillId="0" borderId="25" xfId="23973" applyNumberFormat="1" applyFont="1" applyBorder="1" applyAlignment="1">
      <alignment horizontal="left"/>
    </xf>
    <xf numFmtId="43" fontId="32" fillId="13" borderId="7" xfId="23973" applyNumberFormat="1" applyFont="1" applyFill="1" applyBorder="1" applyAlignment="1">
      <alignment horizontal="center"/>
    </xf>
    <xf numFmtId="43" fontId="32" fillId="13" borderId="14" xfId="23973" applyNumberFormat="1" applyFont="1" applyFill="1" applyBorder="1" applyAlignment="1">
      <alignment horizontal="center"/>
    </xf>
    <xf numFmtId="0" fontId="32" fillId="0" borderId="0" xfId="23973" applyFont="1" applyBorder="1" applyAlignment="1"/>
    <xf numFmtId="0" fontId="33" fillId="0" borderId="51" xfId="23973" applyFont="1" applyBorder="1"/>
    <xf numFmtId="0" fontId="32" fillId="0" borderId="51" xfId="23973" applyFont="1" applyBorder="1" applyAlignment="1">
      <alignment horizontal="center"/>
    </xf>
    <xf numFmtId="43" fontId="33" fillId="0" borderId="51" xfId="23973" applyNumberFormat="1" applyFont="1" applyBorder="1" applyAlignment="1">
      <alignment horizontal="center"/>
    </xf>
    <xf numFmtId="43" fontId="33" fillId="0" borderId="0" xfId="23973" applyNumberFormat="1" applyFont="1" applyBorder="1"/>
    <xf numFmtId="0" fontId="33" fillId="0" borderId="16" xfId="23973" applyFont="1" applyBorder="1" applyAlignment="1">
      <alignment horizontal="center"/>
    </xf>
    <xf numFmtId="0" fontId="33" fillId="0" borderId="16" xfId="23973" applyFont="1" applyBorder="1" applyAlignment="1">
      <alignment horizontal="left"/>
    </xf>
    <xf numFmtId="43" fontId="33" fillId="0" borderId="16" xfId="23973" applyNumberFormat="1" applyFont="1" applyBorder="1" applyAlignment="1">
      <alignment horizontal="center"/>
    </xf>
    <xf numFmtId="0" fontId="41" fillId="0" borderId="16" xfId="17166" applyNumberFormat="1" applyFont="1" applyBorder="1" applyAlignment="1">
      <alignment horizontal="center"/>
    </xf>
    <xf numFmtId="0" fontId="34" fillId="0" borderId="16" xfId="23973" applyFont="1" applyBorder="1" applyAlignment="1">
      <alignment horizontal="center"/>
    </xf>
    <xf numFmtId="0" fontId="32" fillId="0" borderId="0" xfId="23973" applyFont="1" applyBorder="1" applyAlignment="1">
      <alignment horizontal="center"/>
    </xf>
    <xf numFmtId="43" fontId="32" fillId="0" borderId="0" xfId="23973" applyNumberFormat="1" applyFont="1" applyBorder="1" applyAlignment="1">
      <alignment horizontal="center"/>
    </xf>
    <xf numFmtId="0" fontId="33" fillId="0" borderId="16" xfId="23973" applyFont="1" applyBorder="1"/>
    <xf numFmtId="0" fontId="33" fillId="0" borderId="16" xfId="23973" applyFont="1" applyBorder="1" applyAlignment="1"/>
    <xf numFmtId="43" fontId="33" fillId="0" borderId="16" xfId="23973" applyNumberFormat="1" applyFont="1" applyBorder="1"/>
    <xf numFmtId="193" fontId="33" fillId="0" borderId="16" xfId="23973" applyNumberFormat="1" applyFont="1" applyBorder="1"/>
    <xf numFmtId="0" fontId="37" fillId="0" borderId="16" xfId="23973" applyFont="1" applyBorder="1" applyAlignment="1">
      <alignment horizontal="left"/>
    </xf>
    <xf numFmtId="2" fontId="33" fillId="0" borderId="16" xfId="23973" applyNumberFormat="1" applyFont="1" applyBorder="1"/>
    <xf numFmtId="2" fontId="33" fillId="0" borderId="52" xfId="23973" applyNumberFormat="1" applyFont="1" applyBorder="1"/>
    <xf numFmtId="0" fontId="33" fillId="0" borderId="52" xfId="23973" applyFont="1" applyBorder="1" applyAlignment="1"/>
    <xf numFmtId="43" fontId="33" fillId="0" borderId="52" xfId="23973" applyNumberFormat="1" applyFont="1" applyBorder="1"/>
    <xf numFmtId="193" fontId="33" fillId="0" borderId="52" xfId="23973" applyNumberFormat="1" applyFont="1" applyBorder="1"/>
    <xf numFmtId="43" fontId="33" fillId="0" borderId="52" xfId="23973" applyNumberFormat="1" applyFont="1" applyBorder="1" applyAlignment="1">
      <alignment horizontal="center"/>
    </xf>
    <xf numFmtId="0" fontId="33" fillId="0" borderId="52" xfId="23973" applyFont="1" applyBorder="1"/>
    <xf numFmtId="43" fontId="32" fillId="13" borderId="11" xfId="23973" applyNumberFormat="1" applyFont="1" applyFill="1" applyBorder="1" applyAlignment="1"/>
    <xf numFmtId="0" fontId="43" fillId="13" borderId="13" xfId="23973" applyFont="1" applyFill="1" applyBorder="1"/>
    <xf numFmtId="10" fontId="33" fillId="0" borderId="0" xfId="25454" applyNumberFormat="1" applyFont="1" applyBorder="1"/>
    <xf numFmtId="0" fontId="42" fillId="13" borderId="11" xfId="23973" applyFont="1" applyFill="1" applyBorder="1" applyAlignment="1"/>
    <xf numFmtId="0" fontId="42" fillId="13" borderId="25" xfId="23973" applyFont="1" applyFill="1" applyBorder="1" applyAlignment="1"/>
    <xf numFmtId="43" fontId="42" fillId="13" borderId="11" xfId="23973" applyNumberFormat="1" applyFont="1" applyFill="1" applyBorder="1" applyAlignment="1"/>
    <xf numFmtId="0" fontId="42" fillId="13" borderId="13" xfId="23973" applyFont="1" applyFill="1" applyBorder="1"/>
    <xf numFmtId="0" fontId="42" fillId="13" borderId="5" xfId="23973" applyFont="1" applyFill="1" applyBorder="1" applyAlignment="1">
      <alignment horizontal="left"/>
    </xf>
    <xf numFmtId="0" fontId="33" fillId="0" borderId="10" xfId="23973" applyFont="1" applyBorder="1"/>
    <xf numFmtId="43" fontId="33" fillId="0" borderId="10" xfId="23973" applyNumberFormat="1" applyFont="1" applyBorder="1"/>
    <xf numFmtId="0" fontId="33" fillId="0" borderId="0" xfId="23973" applyFont="1" applyFill="1" applyBorder="1" applyAlignment="1">
      <alignment horizontal="left"/>
    </xf>
    <xf numFmtId="43" fontId="41" fillId="0" borderId="0" xfId="23973" applyNumberFormat="1" applyFont="1" applyFill="1" applyBorder="1" applyAlignment="1"/>
    <xf numFmtId="43" fontId="33" fillId="0" borderId="0" xfId="23973" applyNumberFormat="1" applyFont="1" applyFill="1" applyBorder="1" applyAlignment="1">
      <alignment horizontal="left"/>
    </xf>
    <xf numFmtId="43" fontId="33" fillId="0" borderId="0" xfId="23973" applyNumberFormat="1" applyFont="1" applyFill="1" applyBorder="1" applyAlignment="1"/>
    <xf numFmtId="0" fontId="33" fillId="0" borderId="0" xfId="16148" applyFont="1" applyBorder="1"/>
    <xf numFmtId="0" fontId="33" fillId="0" borderId="0" xfId="22250" applyFont="1"/>
    <xf numFmtId="0" fontId="33" fillId="0" borderId="0" xfId="16149" applyFont="1" applyBorder="1"/>
    <xf numFmtId="0" fontId="38" fillId="0" borderId="17" xfId="24687" applyFont="1" applyBorder="1" applyAlignment="1">
      <alignment horizontal="left"/>
    </xf>
    <xf numFmtId="0" fontId="32" fillId="0" borderId="0" xfId="23973" applyFont="1" applyFill="1" applyBorder="1" applyAlignment="1"/>
    <xf numFmtId="0" fontId="33" fillId="0" borderId="0" xfId="23973" applyFont="1" applyFill="1" applyBorder="1" applyAlignment="1"/>
    <xf numFmtId="0" fontId="33" fillId="0" borderId="0" xfId="24708" applyFont="1" applyBorder="1" applyAlignment="1"/>
    <xf numFmtId="0" fontId="33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4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4" borderId="13" xfId="0" applyFont="1" applyFill="1" applyBorder="1" applyAlignment="1"/>
    <xf numFmtId="0" fontId="28" fillId="14" borderId="11" xfId="0" applyFont="1" applyFill="1" applyBorder="1" applyAlignment="1">
      <alignment horizontal="right"/>
    </xf>
    <xf numFmtId="0" fontId="28" fillId="14" borderId="12" xfId="0" applyFont="1" applyFill="1" applyBorder="1" applyAlignment="1">
      <alignment horizontal="center"/>
    </xf>
    <xf numFmtId="0" fontId="28" fillId="14" borderId="13" xfId="6597" applyFont="1" applyFill="1" applyBorder="1" applyAlignment="1">
      <alignment horizontal="center"/>
    </xf>
    <xf numFmtId="43" fontId="28" fillId="14" borderId="13" xfId="6597" applyNumberFormat="1" applyFont="1" applyFill="1" applyBorder="1" applyAlignment="1"/>
    <xf numFmtId="43" fontId="28" fillId="14" borderId="13" xfId="6597" applyNumberFormat="1" applyFont="1" applyFill="1" applyBorder="1" applyAlignment="1">
      <alignment horizontal="center"/>
    </xf>
    <xf numFmtId="0" fontId="28" fillId="14" borderId="13" xfId="6597" applyFont="1" applyFill="1" applyBorder="1" applyAlignment="1"/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1" fontId="29" fillId="0" borderId="0" xfId="6597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2" fontId="29" fillId="0" borderId="16" xfId="6597" applyNumberFormat="1" applyFont="1" applyBorder="1" applyAlignment="1">
      <alignment horizontal="center"/>
    </xf>
    <xf numFmtId="192" fontId="16" fillId="0" borderId="18" xfId="23671" applyNumberFormat="1" applyFont="1" applyFill="1" applyBorder="1" applyAlignment="1"/>
    <xf numFmtId="0" fontId="28" fillId="13" borderId="12" xfId="0" applyFont="1" applyFill="1" applyBorder="1" applyAlignment="1">
      <alignment horizontal="center"/>
    </xf>
    <xf numFmtId="49" fontId="30" fillId="0" borderId="59" xfId="28263" applyNumberFormat="1" applyFont="1" applyBorder="1" applyAlignment="1">
      <alignment horizontal="left" vertical="center"/>
    </xf>
    <xf numFmtId="49" fontId="30" fillId="0" borderId="58" xfId="28263" applyNumberFormat="1" applyFont="1" applyBorder="1" applyAlignment="1">
      <alignment horizontal="left" vertical="center"/>
    </xf>
    <xf numFmtId="0" fontId="28" fillId="0" borderId="0" xfId="22250" applyFont="1" applyBorder="1" applyAlignment="1">
      <alignment horizontal="center"/>
    </xf>
    <xf numFmtId="0" fontId="29" fillId="0" borderId="0" xfId="0" applyFont="1" applyAlignment="1">
      <alignment horizontal="center"/>
    </xf>
    <xf numFmtId="192" fontId="30" fillId="0" borderId="16" xfId="6818" applyNumberFormat="1" applyFont="1" applyFill="1" applyBorder="1" applyAlignment="1">
      <alignment horizontal="center"/>
    </xf>
    <xf numFmtId="190" fontId="29" fillId="0" borderId="16" xfId="6597" applyNumberFormat="1" applyFont="1" applyBorder="1" applyAlignment="1">
      <alignment horizontal="center"/>
    </xf>
    <xf numFmtId="43" fontId="48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31" fillId="0" borderId="54" xfId="24687" applyFont="1" applyBorder="1" applyAlignment="1">
      <alignment horizontal="center"/>
    </xf>
    <xf numFmtId="0" fontId="33" fillId="0" borderId="0" xfId="16150" applyFont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16147" applyFont="1" applyAlignment="1">
      <alignment horizontal="center"/>
    </xf>
    <xf numFmtId="43" fontId="42" fillId="13" borderId="13" xfId="23973" applyNumberFormat="1" applyFont="1" applyFill="1" applyBorder="1" applyAlignment="1"/>
    <xf numFmtId="43" fontId="34" fillId="12" borderId="8" xfId="23973" applyNumberFormat="1" applyFont="1" applyFill="1" applyBorder="1" applyAlignment="1"/>
    <xf numFmtId="0" fontId="29" fillId="0" borderId="55" xfId="0" applyFont="1" applyBorder="1" applyAlignment="1">
      <alignment horizontal="right"/>
    </xf>
    <xf numFmtId="0" fontId="29" fillId="0" borderId="54" xfId="6597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9" fontId="41" fillId="0" borderId="16" xfId="17166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43" fontId="30" fillId="0" borderId="53" xfId="28247" applyNumberFormat="1" applyFont="1" applyFill="1" applyBorder="1" applyAlignment="1">
      <alignment horizontal="center" vertical="center"/>
    </xf>
    <xf numFmtId="2" fontId="29" fillId="0" borderId="55" xfId="0" applyNumberFormat="1" applyFont="1" applyBorder="1" applyAlignment="1">
      <alignment horizontal="right"/>
    </xf>
    <xf numFmtId="0" fontId="29" fillId="0" borderId="17" xfId="0" applyFont="1" applyBorder="1" applyAlignment="1">
      <alignment horizontal="right"/>
    </xf>
    <xf numFmtId="0" fontId="29" fillId="0" borderId="18" xfId="0" applyFont="1" applyBorder="1" applyAlignment="1"/>
    <xf numFmtId="49" fontId="30" fillId="0" borderId="58" xfId="28430" applyNumberFormat="1" applyFont="1" applyBorder="1" applyAlignment="1">
      <alignment horizontal="left" vertical="center"/>
    </xf>
    <xf numFmtId="0" fontId="29" fillId="0" borderId="55" xfId="0" applyFont="1" applyBorder="1" applyAlignment="1">
      <alignment horizontal="right"/>
    </xf>
    <xf numFmtId="0" fontId="29" fillId="0" borderId="56" xfId="0" applyFont="1" applyBorder="1" applyAlignment="1">
      <alignment vertical="center" wrapText="1"/>
    </xf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4" fillId="0" borderId="16" xfId="6597" applyFont="1" applyFill="1" applyBorder="1" applyAlignment="1">
      <alignment horizontal="center"/>
    </xf>
    <xf numFmtId="0" fontId="29" fillId="0" borderId="54" xfId="6597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 vertical="center"/>
    </xf>
    <xf numFmtId="1" fontId="29" fillId="0" borderId="54" xfId="6597" applyNumberFormat="1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0" fillId="0" borderId="0" xfId="0"/>
    <xf numFmtId="0" fontId="32" fillId="0" borderId="0" xfId="23973" applyFont="1" applyBorder="1" applyAlignment="1">
      <alignment horizontal="center"/>
    </xf>
    <xf numFmtId="0" fontId="32" fillId="0" borderId="1" xfId="23973" applyFont="1" applyBorder="1" applyAlignment="1">
      <alignment horizontal="center"/>
    </xf>
    <xf numFmtId="0" fontId="32" fillId="12" borderId="27" xfId="23973" applyFont="1" applyFill="1" applyBorder="1" applyAlignment="1">
      <alignment horizontal="center" vertical="center"/>
    </xf>
    <xf numFmtId="0" fontId="32" fillId="12" borderId="32" xfId="23973" applyFont="1" applyFill="1" applyBorder="1" applyAlignment="1">
      <alignment horizontal="center" vertical="center"/>
    </xf>
    <xf numFmtId="0" fontId="32" fillId="12" borderId="28" xfId="23973" applyFont="1" applyFill="1" applyBorder="1" applyAlignment="1">
      <alignment horizontal="center" vertical="center"/>
    </xf>
    <xf numFmtId="0" fontId="32" fillId="12" borderId="29" xfId="23973" applyFont="1" applyFill="1" applyBorder="1" applyAlignment="1">
      <alignment horizontal="center" vertical="center"/>
    </xf>
    <xf numFmtId="0" fontId="32" fillId="12" borderId="30" xfId="23973" applyFont="1" applyFill="1" applyBorder="1" applyAlignment="1">
      <alignment horizontal="center" vertical="center"/>
    </xf>
    <xf numFmtId="0" fontId="32" fillId="12" borderId="33" xfId="23973" applyFont="1" applyFill="1" applyBorder="1" applyAlignment="1">
      <alignment horizontal="center" vertical="center"/>
    </xf>
    <xf numFmtId="0" fontId="32" fillId="12" borderId="34" xfId="23973" applyFont="1" applyFill="1" applyBorder="1" applyAlignment="1">
      <alignment horizontal="center" vertical="center"/>
    </xf>
    <xf numFmtId="0" fontId="32" fillId="12" borderId="22" xfId="23973" applyFont="1" applyFill="1" applyBorder="1" applyAlignment="1">
      <alignment horizontal="center" vertical="center"/>
    </xf>
    <xf numFmtId="43" fontId="32" fillId="12" borderId="20" xfId="23973" applyNumberFormat="1" applyFont="1" applyFill="1" applyBorder="1" applyAlignment="1">
      <alignment horizontal="center" vertical="center"/>
    </xf>
    <xf numFmtId="43" fontId="32" fillId="12" borderId="21" xfId="23973" applyNumberFormat="1" applyFont="1" applyFill="1" applyBorder="1" applyAlignment="1">
      <alignment horizontal="center" vertical="center"/>
    </xf>
    <xf numFmtId="0" fontId="32" fillId="12" borderId="31" xfId="23973" applyFont="1" applyFill="1" applyBorder="1" applyAlignment="1">
      <alignment horizontal="center" vertical="center"/>
    </xf>
    <xf numFmtId="0" fontId="32" fillId="12" borderId="35" xfId="23973" applyFont="1" applyFill="1" applyBorder="1" applyAlignment="1">
      <alignment horizontal="center" vertical="center"/>
    </xf>
    <xf numFmtId="0" fontId="33" fillId="0" borderId="0" xfId="16150" applyFont="1" applyAlignment="1">
      <alignment horizontal="left"/>
    </xf>
    <xf numFmtId="0" fontId="32" fillId="0" borderId="37" xfId="23973" applyFont="1" applyBorder="1" applyAlignment="1">
      <alignment horizontal="center"/>
    </xf>
    <xf numFmtId="0" fontId="32" fillId="0" borderId="38" xfId="23973" applyFont="1" applyBorder="1" applyAlignment="1">
      <alignment horizontal="center"/>
    </xf>
    <xf numFmtId="0" fontId="32" fillId="0" borderId="39" xfId="23973" applyFont="1" applyBorder="1" applyAlignment="1">
      <alignment horizontal="center"/>
    </xf>
    <xf numFmtId="0" fontId="32" fillId="0" borderId="17" xfId="23973" applyFont="1" applyBorder="1" applyAlignment="1">
      <alignment horizontal="left"/>
    </xf>
    <xf numFmtId="0" fontId="32" fillId="0" borderId="43" xfId="23973" applyFont="1" applyBorder="1" applyAlignment="1">
      <alignment horizontal="left"/>
    </xf>
    <xf numFmtId="0" fontId="32" fillId="0" borderId="18" xfId="23973" applyFont="1" applyBorder="1" applyAlignment="1">
      <alignment horizontal="left"/>
    </xf>
    <xf numFmtId="0" fontId="33" fillId="0" borderId="17" xfId="23973" applyFont="1" applyBorder="1" applyAlignment="1">
      <alignment horizontal="center"/>
    </xf>
    <xf numFmtId="0" fontId="33" fillId="0" borderId="43" xfId="23973" applyFont="1" applyBorder="1" applyAlignment="1">
      <alignment horizontal="center"/>
    </xf>
    <xf numFmtId="0" fontId="33" fillId="0" borderId="18" xfId="23973" applyFont="1" applyBorder="1" applyAlignment="1">
      <alignment horizontal="center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2" fillId="0" borderId="0" xfId="23973" applyFont="1" applyFill="1" applyBorder="1" applyAlignment="1">
      <alignment horizontal="center"/>
    </xf>
    <xf numFmtId="0" fontId="34" fillId="12" borderId="44" xfId="23973" applyFont="1" applyFill="1" applyBorder="1" applyAlignment="1">
      <alignment horizontal="center" vertical="center"/>
    </xf>
    <xf numFmtId="0" fontId="34" fillId="12" borderId="46" xfId="23973" applyFont="1" applyFill="1" applyBorder="1" applyAlignment="1">
      <alignment horizontal="center" vertical="center"/>
    </xf>
    <xf numFmtId="0" fontId="34" fillId="12" borderId="32" xfId="23973" applyFont="1" applyFill="1" applyBorder="1" applyAlignment="1">
      <alignment horizontal="center" vertical="center"/>
    </xf>
    <xf numFmtId="0" fontId="39" fillId="12" borderId="26" xfId="23973" applyFont="1" applyFill="1" applyBorder="1" applyAlignment="1">
      <alignment horizontal="center"/>
    </xf>
    <xf numFmtId="0" fontId="39" fillId="12" borderId="50" xfId="23973" applyFont="1" applyFill="1" applyBorder="1" applyAlignment="1">
      <alignment horizontal="center"/>
    </xf>
    <xf numFmtId="0" fontId="32" fillId="0" borderId="1" xfId="23973" applyFont="1" applyFill="1" applyBorder="1" applyAlignment="1">
      <alignment horizontal="center"/>
    </xf>
    <xf numFmtId="0" fontId="32" fillId="13" borderId="7" xfId="23973" applyFont="1" applyFill="1" applyBorder="1" applyAlignment="1">
      <alignment horizontal="center" wrapText="1"/>
    </xf>
    <xf numFmtId="0" fontId="32" fillId="13" borderId="14" xfId="23973" applyFont="1" applyFill="1" applyBorder="1" applyAlignment="1">
      <alignment horizontal="center" wrapText="1"/>
    </xf>
    <xf numFmtId="0" fontId="32" fillId="13" borderId="7" xfId="23973" applyFont="1" applyFill="1" applyBorder="1" applyAlignment="1">
      <alignment horizontal="center"/>
    </xf>
    <xf numFmtId="0" fontId="32" fillId="13" borderId="14" xfId="23973" applyFont="1" applyFill="1" applyBorder="1" applyAlignment="1">
      <alignment horizontal="center"/>
    </xf>
    <xf numFmtId="0" fontId="32" fillId="13" borderId="7" xfId="23973" applyFont="1" applyFill="1" applyBorder="1" applyAlignment="1">
      <alignment horizontal="center" vertical="center" wrapText="1"/>
    </xf>
    <xf numFmtId="0" fontId="32" fillId="13" borderId="14" xfId="23973" applyFont="1" applyFill="1" applyBorder="1" applyAlignment="1">
      <alignment horizontal="center" vertical="center" wrapText="1"/>
    </xf>
    <xf numFmtId="0" fontId="42" fillId="13" borderId="7" xfId="23973" applyFont="1" applyFill="1" applyBorder="1" applyAlignment="1">
      <alignment horizontal="center" vertical="center"/>
    </xf>
    <xf numFmtId="0" fontId="42" fillId="13" borderId="53" xfId="23973" applyFont="1" applyFill="1" applyBorder="1" applyAlignment="1">
      <alignment horizontal="center" vertical="center"/>
    </xf>
    <xf numFmtId="0" fontId="42" fillId="13" borderId="14" xfId="23973" applyFont="1" applyFill="1" applyBorder="1" applyAlignment="1">
      <alignment horizontal="center" vertical="center"/>
    </xf>
    <xf numFmtId="0" fontId="32" fillId="13" borderId="11" xfId="23973" applyFont="1" applyFill="1" applyBorder="1" applyAlignment="1">
      <alignment horizontal="left"/>
    </xf>
    <xf numFmtId="0" fontId="32" fillId="13" borderId="25" xfId="23973" applyFont="1" applyFill="1" applyBorder="1" applyAlignment="1">
      <alignment horizontal="left"/>
    </xf>
    <xf numFmtId="0" fontId="32" fillId="13" borderId="12" xfId="23973" applyFont="1" applyFill="1" applyBorder="1" applyAlignment="1">
      <alignment horizontal="left"/>
    </xf>
    <xf numFmtId="43" fontId="42" fillId="13" borderId="11" xfId="23973" applyNumberFormat="1" applyFont="1" applyFill="1" applyBorder="1" applyAlignment="1">
      <alignment horizontal="center"/>
    </xf>
    <xf numFmtId="0" fontId="42" fillId="13" borderId="25" xfId="23973" applyFont="1" applyFill="1" applyBorder="1"/>
    <xf numFmtId="0" fontId="42" fillId="13" borderId="12" xfId="23973" applyFont="1" applyFill="1" applyBorder="1"/>
    <xf numFmtId="0" fontId="33" fillId="0" borderId="0" xfId="23973" applyFont="1" applyBorder="1" applyAlignment="1">
      <alignment horizontal="center"/>
    </xf>
    <xf numFmtId="0" fontId="33" fillId="0" borderId="0" xfId="16147" applyFont="1" applyAlignment="1">
      <alignment horizontal="center"/>
    </xf>
    <xf numFmtId="0" fontId="42" fillId="13" borderId="11" xfId="23973" applyFont="1" applyFill="1" applyBorder="1" applyAlignment="1">
      <alignment horizontal="center"/>
    </xf>
    <xf numFmtId="0" fontId="42" fillId="13" borderId="25" xfId="23973" applyFont="1" applyFill="1" applyBorder="1" applyAlignment="1">
      <alignment horizontal="center"/>
    </xf>
    <xf numFmtId="0" fontId="42" fillId="13" borderId="12" xfId="23973" applyFont="1" applyFill="1" applyBorder="1" applyAlignment="1">
      <alignment horizontal="center"/>
    </xf>
    <xf numFmtId="0" fontId="42" fillId="13" borderId="11" xfId="23973" applyFont="1" applyFill="1" applyBorder="1" applyAlignment="1">
      <alignment horizontal="left"/>
    </xf>
    <xf numFmtId="0" fontId="42" fillId="13" borderId="25" xfId="23973" applyFont="1" applyFill="1" applyBorder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192" fontId="29" fillId="0" borderId="17" xfId="0" applyNumberFormat="1" applyFont="1" applyBorder="1" applyAlignment="1">
      <alignment horizontal="left"/>
    </xf>
  </cellXfs>
  <cellStyles count="28503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32" xfId="28383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28" xfId="28384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7"/>
    <cellStyle name="0,0_x000d__x000a_NA_x000d__x000a_ 3 2 29 2" xfId="28435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13" xfId="28385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8"/>
    <cellStyle name="Comma 106" xfId="28286"/>
    <cellStyle name="Comma 106 2" xfId="28434"/>
    <cellStyle name="Comma 107" xfId="28288"/>
    <cellStyle name="Comma 107 2" xfId="28436"/>
    <cellStyle name="Comma 108" xfId="28295"/>
    <cellStyle name="Comma 108 2" xfId="28441"/>
    <cellStyle name="Comma 109" xfId="28293"/>
    <cellStyle name="Comma 109 2" xfId="28439"/>
    <cellStyle name="Comma 11" xfId="6823"/>
    <cellStyle name="Comma 11 2" xfId="6824"/>
    <cellStyle name="Comma 11 3" xfId="6825"/>
    <cellStyle name="Comma 11 4" xfId="6826"/>
    <cellStyle name="Comma 110" xfId="28294"/>
    <cellStyle name="Comma 110 2" xfId="28440"/>
    <cellStyle name="Comma 111" xfId="28296"/>
    <cellStyle name="Comma 111 2" xfId="28442"/>
    <cellStyle name="Comma 112" xfId="28304"/>
    <cellStyle name="Comma 112 2" xfId="28450"/>
    <cellStyle name="Comma 113" xfId="28301"/>
    <cellStyle name="Comma 113 2" xfId="28447"/>
    <cellStyle name="Comma 114" xfId="28305"/>
    <cellStyle name="Comma 114 2" xfId="28451"/>
    <cellStyle name="Comma 115" xfId="28311"/>
    <cellStyle name="Comma 115 2" xfId="28457"/>
    <cellStyle name="Comma 116" xfId="28310"/>
    <cellStyle name="Comma 116 2" xfId="28456"/>
    <cellStyle name="Comma 117" xfId="28302"/>
    <cellStyle name="Comma 117 2" xfId="28448"/>
    <cellStyle name="Comma 118" xfId="28303"/>
    <cellStyle name="Comma 118 2" xfId="28449"/>
    <cellStyle name="Comma 119" xfId="28314"/>
    <cellStyle name="Comma 119 2" xfId="28460"/>
    <cellStyle name="Comma 12" xfId="6827"/>
    <cellStyle name="Comma 12 2" xfId="6828"/>
    <cellStyle name="Comma 12 3" xfId="6829"/>
    <cellStyle name="Comma 12 4" xfId="6830"/>
    <cellStyle name="Comma 120" xfId="28316"/>
    <cellStyle name="Comma 120 2" xfId="28462"/>
    <cellStyle name="Comma 121" xfId="28318"/>
    <cellStyle name="Comma 121 2" xfId="28464"/>
    <cellStyle name="Comma 122" xfId="28320"/>
    <cellStyle name="Comma 122 2" xfId="28466"/>
    <cellStyle name="Comma 123" xfId="28322"/>
    <cellStyle name="Comma 123 2" xfId="28468"/>
    <cellStyle name="Comma 124" xfId="28324"/>
    <cellStyle name="Comma 124 2" xfId="28470"/>
    <cellStyle name="Comma 125" xfId="28326"/>
    <cellStyle name="Comma 125 2" xfId="28472"/>
    <cellStyle name="Comma 126" xfId="28328"/>
    <cellStyle name="Comma 126 2" xfId="28474"/>
    <cellStyle name="Comma 127" xfId="28330"/>
    <cellStyle name="Comma 127 2" xfId="28476"/>
    <cellStyle name="Comma 128" xfId="28332"/>
    <cellStyle name="Comma 128 2" xfId="28478"/>
    <cellStyle name="Comma 129" xfId="28334"/>
    <cellStyle name="Comma 129 2" xfId="28480"/>
    <cellStyle name="Comma 13" xfId="6831"/>
    <cellStyle name="Comma 13 2" xfId="6832"/>
    <cellStyle name="Comma 13 3" xfId="6833"/>
    <cellStyle name="Comma 13 4" xfId="6834"/>
    <cellStyle name="Comma 130" xfId="28336"/>
    <cellStyle name="Comma 130 2" xfId="28482"/>
    <cellStyle name="Comma 131" xfId="28338"/>
    <cellStyle name="Comma 131 2" xfId="28484"/>
    <cellStyle name="Comma 132" xfId="28340"/>
    <cellStyle name="Comma 132 2" xfId="28486"/>
    <cellStyle name="Comma 133" xfId="28342"/>
    <cellStyle name="Comma 133 2" xfId="28488"/>
    <cellStyle name="Comma 134" xfId="28344"/>
    <cellStyle name="Comma 134 2" xfId="28490"/>
    <cellStyle name="Comma 135" xfId="28346"/>
    <cellStyle name="Comma 135 2" xfId="28492"/>
    <cellStyle name="Comma 136" xfId="28352"/>
    <cellStyle name="Comma 136 2" xfId="28498"/>
    <cellStyle name="Comma 137" xfId="28312"/>
    <cellStyle name="Comma 137 2" xfId="28458"/>
    <cellStyle name="Comma 138" xfId="28309"/>
    <cellStyle name="Comma 138 2" xfId="28455"/>
    <cellStyle name="Comma 139" xfId="28350"/>
    <cellStyle name="Comma 139 2" xfId="28496"/>
    <cellStyle name="Comma 14" xfId="6835"/>
    <cellStyle name="Comma 14 2" xfId="6836"/>
    <cellStyle name="Comma 14 3" xfId="6837"/>
    <cellStyle name="Comma 14 4" xfId="6838"/>
    <cellStyle name="Comma 140" xfId="28372"/>
    <cellStyle name="Comma 141" xfId="28370"/>
    <cellStyle name="Comma 142" xfId="28375"/>
    <cellStyle name="Comma 143" xfId="28377"/>
    <cellStyle name="Comma 144" xfId="28381"/>
    <cellStyle name="Comma 145" xfId="28413"/>
    <cellStyle name="Comma 146" xfId="28415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2 2" xfId="28420"/>
    <cellStyle name="Comma 2 13" xfId="28282"/>
    <cellStyle name="Comma 2 14" xfId="28360"/>
    <cellStyle name="Comma 2 15" xfId="28386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29" xfId="28387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79"/>
    <cellStyle name="Comma 2 4 5 2" xfId="28431"/>
    <cellStyle name="Comma 2 4 6" xfId="28371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13 2" xfId="28421"/>
    <cellStyle name="Comma 3 114" xfId="28361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10" xfId="2835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 9 2" xfId="28418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3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 6" xfId="28388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4"/>
    <cellStyle name="Comma 88 5 2" xfId="28432"/>
    <cellStyle name="Comma 88 6" xfId="28374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7"/>
    <cellStyle name="Normal 114" xfId="28285"/>
    <cellStyle name="Normal 114 2" xfId="28433"/>
    <cellStyle name="Normal 115" xfId="28290"/>
    <cellStyle name="Normal 115 2" xfId="28438"/>
    <cellStyle name="Normal 116" xfId="28297"/>
    <cellStyle name="Normal 116 2" xfId="28443"/>
    <cellStyle name="Normal 117" xfId="28299"/>
    <cellStyle name="Normal 117 2" xfId="28445"/>
    <cellStyle name="Normal 118" xfId="28300"/>
    <cellStyle name="Normal 118 2" xfId="28446"/>
    <cellStyle name="Normal 119" xfId="28298"/>
    <cellStyle name="Normal 119 2" xfId="28444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6"/>
    <cellStyle name="Normal 120 2" xfId="28452"/>
    <cellStyle name="Normal 121" xfId="28308"/>
    <cellStyle name="Normal 121 2" xfId="28454"/>
    <cellStyle name="Normal 122" xfId="28307"/>
    <cellStyle name="Normal 122 2" xfId="28453"/>
    <cellStyle name="Normal 123" xfId="28313"/>
    <cellStyle name="Normal 123 2" xfId="28459"/>
    <cellStyle name="Normal 124" xfId="28315"/>
    <cellStyle name="Normal 124 2" xfId="28461"/>
    <cellStyle name="Normal 125" xfId="28317"/>
    <cellStyle name="Normal 125 2" xfId="28463"/>
    <cellStyle name="Normal 126" xfId="28319"/>
    <cellStyle name="Normal 126 2" xfId="28465"/>
    <cellStyle name="Normal 127" xfId="28321"/>
    <cellStyle name="Normal 127 2" xfId="28467"/>
    <cellStyle name="Normal 128" xfId="28323"/>
    <cellStyle name="Normal 128 2" xfId="28469"/>
    <cellStyle name="Normal 129" xfId="28325"/>
    <cellStyle name="Normal 129 2" xfId="28471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2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7"/>
    <cellStyle name="Normal 130 2" xfId="28473"/>
    <cellStyle name="Normal 131" xfId="28329"/>
    <cellStyle name="Normal 131 2" xfId="28475"/>
    <cellStyle name="Normal 132" xfId="28331"/>
    <cellStyle name="Normal 132 2" xfId="28477"/>
    <cellStyle name="Normal 133" xfId="28333"/>
    <cellStyle name="Normal 133 2" xfId="28479"/>
    <cellStyle name="Normal 134" xfId="28335"/>
    <cellStyle name="Normal 134 2" xfId="28481"/>
    <cellStyle name="Normal 135" xfId="28337"/>
    <cellStyle name="Normal 135 2" xfId="28483"/>
    <cellStyle name="Normal 136" xfId="28339"/>
    <cellStyle name="Normal 136 2" xfId="28485"/>
    <cellStyle name="Normal 137" xfId="28341"/>
    <cellStyle name="Normal 137 2" xfId="28487"/>
    <cellStyle name="Normal 138" xfId="28343"/>
    <cellStyle name="Normal 138 2" xfId="28489"/>
    <cellStyle name="Normal 139" xfId="28345"/>
    <cellStyle name="Normal 139 2" xfId="28491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7"/>
    <cellStyle name="Normal 140 2" xfId="28493"/>
    <cellStyle name="Normal 141" xfId="28349"/>
    <cellStyle name="Normal 141 2" xfId="28495"/>
    <cellStyle name="Normal 142" xfId="28351"/>
    <cellStyle name="Normal 142 2" xfId="28497"/>
    <cellStyle name="Normal 143" xfId="28353"/>
    <cellStyle name="Normal 143 2" xfId="28499"/>
    <cellStyle name="Normal 144" xfId="28348"/>
    <cellStyle name="Normal 144 2" xfId="28494"/>
    <cellStyle name="Normal 145" xfId="28354"/>
    <cellStyle name="Normal 145 2" xfId="28500"/>
    <cellStyle name="Normal 146" xfId="28355"/>
    <cellStyle name="Normal 146 2" xfId="28501"/>
    <cellStyle name="Normal 147" xfId="28356"/>
    <cellStyle name="Normal 147 2" xfId="28502"/>
    <cellStyle name="Normal 148" xfId="28357"/>
    <cellStyle name="Normal 149" xfId="28368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0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50" xfId="28376"/>
    <cellStyle name="Normal 151" xfId="28366"/>
    <cellStyle name="Normal 152" xfId="28373"/>
    <cellStyle name="Normal 153" xfId="28359"/>
    <cellStyle name="Normal 154" xfId="28378"/>
    <cellStyle name="Normal 155" xfId="28379"/>
    <cellStyle name="Normal 156" xfId="28380"/>
    <cellStyle name="Normal 157" xfId="28382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62 2" xfId="28417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3 2" xfId="28422"/>
    <cellStyle name="Normal 3 104" xfId="28281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 4 2" xfId="28430"/>
    <cellStyle name="Normal 4 20" xfId="14692"/>
    <cellStyle name="Normal 4 21" xfId="14693"/>
    <cellStyle name="Normal 4 22" xfId="14694"/>
    <cellStyle name="Normal 4 23" xfId="28248"/>
    <cellStyle name="Normal 4 23 2" xfId="28419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11 2" xfId="28423"/>
    <cellStyle name="Percent 2 112" xfId="28362"/>
    <cellStyle name="Percent 2 113" xfId="28389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89"/>
    <cellStyle name="Percent 2 2 52 2" xfId="28437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78" xfId="28416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 2" xfId="2839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14 2" xfId="28424"/>
    <cellStyle name="เครื่องหมายจุลภาค 2 115" xfId="28363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03 2" xfId="28425"/>
    <cellStyle name="เครื่องหมายจุลภาค 2 2 104" xfId="28364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23" xfId="28391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 4" xfId="28392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 4" xfId="28393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 2" xfId="28395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23" xfId="28394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32" xfId="28397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 4" xfId="28398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53 2" xfId="28426"/>
    <cellStyle name="เครื่องหมายจุลภาค 3 54" xfId="28365"/>
    <cellStyle name="เครื่องหมายจุลภาค 3 55" xfId="28396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31" xfId="28400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61" xfId="28399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62" xfId="28402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5 6" xfId="2840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39" xfId="2840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 6" xfId="2840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32" xfId="28404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31" xfId="28406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เครื่องหมายจุลภาค_ปมก.ระบบฝายดอยครั่ง ระยะที่ 3 จ.ลำพูน ปี 52" xfId="28367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80 2" xfId="28428"/>
    <cellStyle name="ปกติ 2 2 81" xfId="28408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27 2" xfId="28427"/>
    <cellStyle name="ปกติ 2 28" xfId="28407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2_5511-A-ET5602-A" xfId="28409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10 2" xfId="28429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33" xfId="2841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37" xfId="28410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23" xfId="28412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BOQ_รวม-network-PABX-cabling(Rev3(1)(1).2)" xfId="28369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1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63" xfId="2841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6384"/>
        <c:axId val="115618176"/>
      </c:lineChart>
      <c:catAx>
        <c:axId val="1156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5618176"/>
        <c:crosses val="autoZero"/>
        <c:auto val="1"/>
        <c:lblAlgn val="ctr"/>
        <c:lblOffset val="100"/>
        <c:noMultiLvlLbl val="0"/>
      </c:catAx>
      <c:valAx>
        <c:axId val="11561817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5616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199600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199601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9525</xdr:rowOff>
    </xdr:from>
    <xdr:to>
      <xdr:col>3</xdr:col>
      <xdr:colOff>742950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525"/>
          <a:ext cx="43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38100</xdr:rowOff>
    </xdr:from>
    <xdr:to>
      <xdr:col>0</xdr:col>
      <xdr:colOff>304800</xdr:colOff>
      <xdr:row>24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90155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90156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806460</xdr:colOff>
      <xdr:row>0</xdr:row>
      <xdr:rowOff>47625</xdr:rowOff>
    </xdr:from>
    <xdr:to>
      <xdr:col>4</xdr:col>
      <xdr:colOff>262477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60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23</xdr:row>
      <xdr:rowOff>38100</xdr:rowOff>
    </xdr:from>
    <xdr:to>
      <xdr:col>0</xdr:col>
      <xdr:colOff>304800</xdr:colOff>
      <xdr:row>23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311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312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2064</xdr:colOff>
      <xdr:row>0</xdr:row>
      <xdr:rowOff>47625</xdr:rowOff>
    </xdr:from>
    <xdr:to>
      <xdr:col>3</xdr:col>
      <xdr:colOff>516414</xdr:colOff>
      <xdr:row>1</xdr:row>
      <xdr:rowOff>0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147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  <sheetName val="ภูมิทัศน์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แบบปร.4.1A!#REF!</f>
        <v>#REF!</v>
      </c>
    </row>
    <row r="2" spans="1:9">
      <c r="A2" t="e">
        <f>แบบปร.4.1A!#REF!</f>
        <v>#REF!</v>
      </c>
      <c r="G2" t="e">
        <f>แบบปร.4.1A!#REF!</f>
        <v>#REF!</v>
      </c>
    </row>
    <row r="3" spans="1:9">
      <c r="A3" t="e">
        <f>แบบปร.4.1A!#REF!</f>
        <v>#REF!</v>
      </c>
      <c r="G3" t="e">
        <f>แบบปร.4.1A!#REF!</f>
        <v>#REF!</v>
      </c>
    </row>
    <row r="4" spans="1:9">
      <c r="A4" t="e">
        <f>แบบปร.4.1A!#REF!</f>
        <v>#REF!</v>
      </c>
      <c r="G4" t="e">
        <f>แบบปร.4.1A!#REF!</f>
        <v>#REF!</v>
      </c>
      <c r="I4" t="e">
        <f>แบบปร.4.1A!#REF!</f>
        <v>#REF!</v>
      </c>
    </row>
    <row r="5" spans="1:9">
      <c r="A5" t="s">
        <v>8</v>
      </c>
      <c r="B5" s="209" t="s">
        <v>0</v>
      </c>
      <c r="C5" s="209" t="s">
        <v>18</v>
      </c>
      <c r="D5" s="209" t="s">
        <v>1</v>
      </c>
      <c r="E5" s="209" t="s">
        <v>10</v>
      </c>
      <c r="F5" s="209" t="s">
        <v>2</v>
      </c>
      <c r="G5" s="209" t="s">
        <v>3</v>
      </c>
      <c r="H5" t="s">
        <v>21</v>
      </c>
      <c r="I5" s="209" t="s">
        <v>12</v>
      </c>
    </row>
    <row r="6" spans="1:9">
      <c r="A6" t="s">
        <v>9</v>
      </c>
      <c r="B6" s="209"/>
      <c r="C6" s="209"/>
      <c r="D6" s="209"/>
      <c r="E6" s="209"/>
      <c r="F6" s="209"/>
      <c r="G6" s="209"/>
      <c r="H6" t="s">
        <v>7</v>
      </c>
      <c r="I6" s="209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Y1" s="209"/>
      <c r="Z1" s="209"/>
      <c r="AA1" s="209"/>
      <c r="AB1" s="209"/>
      <c r="AC1" s="209"/>
    </row>
    <row r="2" spans="1:41" ht="20.25" customHeight="1"/>
    <row r="3" spans="1:41" ht="26.25">
      <c r="A3" s="209" t="s">
        <v>48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09" t="s">
        <v>54</v>
      </c>
      <c r="L7" s="209"/>
      <c r="O7" s="209" t="s">
        <v>55</v>
      </c>
      <c r="P7" s="209"/>
      <c r="R7" t="s">
        <v>7</v>
      </c>
      <c r="V7" s="209"/>
      <c r="W7" s="209"/>
      <c r="X7" s="209"/>
      <c r="Y7" s="209"/>
      <c r="Z7" s="209"/>
      <c r="AA7" s="209"/>
      <c r="AB7" s="209"/>
      <c r="AE7" s="209"/>
      <c r="AF7" s="209"/>
      <c r="AG7" s="209"/>
      <c r="AH7" s="209"/>
      <c r="AI7" s="209"/>
    </row>
    <row r="8" spans="1:41">
      <c r="B8" t="s">
        <v>56</v>
      </c>
      <c r="K8" s="209" t="s">
        <v>54</v>
      </c>
      <c r="L8" s="209"/>
      <c r="O8" s="209" t="s">
        <v>57</v>
      </c>
      <c r="P8" s="209"/>
      <c r="R8" t="s">
        <v>7</v>
      </c>
      <c r="V8" s="209"/>
      <c r="W8" s="209"/>
      <c r="X8" s="209"/>
      <c r="Y8" s="209"/>
      <c r="Z8" s="209"/>
      <c r="AA8" s="209"/>
      <c r="AB8" s="209"/>
      <c r="AE8" s="209"/>
      <c r="AF8" s="209"/>
      <c r="AG8" s="209"/>
      <c r="AH8" s="209"/>
      <c r="AI8" s="209"/>
    </row>
    <row r="9" spans="1:41">
      <c r="B9" t="s">
        <v>58</v>
      </c>
      <c r="K9" s="209" t="s">
        <v>54</v>
      </c>
      <c r="L9" s="209"/>
      <c r="O9" s="209" t="s">
        <v>59</v>
      </c>
      <c r="P9" s="209"/>
      <c r="R9" t="s">
        <v>7</v>
      </c>
      <c r="W9" s="209" t="s">
        <v>60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41">
      <c r="B10" t="s">
        <v>61</v>
      </c>
      <c r="K10" s="209" t="s">
        <v>54</v>
      </c>
      <c r="L10" s="209"/>
      <c r="O10" s="209" t="s">
        <v>62</v>
      </c>
      <c r="P10" s="209"/>
      <c r="R10" t="s">
        <v>63</v>
      </c>
      <c r="V10" s="209"/>
      <c r="W10" s="209"/>
      <c r="X10" s="209"/>
      <c r="Y10" s="209"/>
      <c r="Z10" s="209"/>
      <c r="AA10" s="209"/>
      <c r="AB10" s="209"/>
      <c r="AE10" s="209"/>
      <c r="AF10" s="209"/>
      <c r="AG10" s="209"/>
      <c r="AH10" s="209"/>
      <c r="AI10" s="209"/>
    </row>
    <row r="11" spans="1:41">
      <c r="B11" t="s">
        <v>64</v>
      </c>
      <c r="K11" s="209" t="s">
        <v>54</v>
      </c>
      <c r="L11" s="209"/>
      <c r="O11" s="209" t="s">
        <v>65</v>
      </c>
      <c r="P11" s="209"/>
      <c r="R11" t="s">
        <v>63</v>
      </c>
    </row>
    <row r="12" spans="1:41">
      <c r="B12" s="209" t="s">
        <v>66</v>
      </c>
      <c r="C12" s="209" t="s">
        <v>54</v>
      </c>
      <c r="D12" s="209" t="s">
        <v>62</v>
      </c>
      <c r="E12" s="209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09" t="s">
        <v>54</v>
      </c>
      <c r="AF12" s="209"/>
      <c r="AG12" s="209" t="e">
        <f>X5</f>
        <v>#REF!</v>
      </c>
      <c r="AH12" s="209"/>
      <c r="AI12" s="209"/>
      <c r="AL12" t="s">
        <v>7</v>
      </c>
    </row>
    <row r="13" spans="1:41">
      <c r="B13" s="209"/>
      <c r="C13" s="209"/>
      <c r="D13" s="209"/>
      <c r="E13" s="209"/>
      <c r="I13" t="s">
        <v>68</v>
      </c>
      <c r="J13" t="s">
        <v>59</v>
      </c>
      <c r="K13" s="209" t="s">
        <v>67</v>
      </c>
      <c r="L13" s="209"/>
      <c r="M13" t="s">
        <v>57</v>
      </c>
      <c r="N13" t="s">
        <v>69</v>
      </c>
      <c r="V13" t="s">
        <v>56</v>
      </c>
      <c r="AD13" t="s">
        <v>72</v>
      </c>
      <c r="AE13" s="209" t="s">
        <v>54</v>
      </c>
      <c r="AF13" s="209"/>
      <c r="AG13" s="209">
        <v>2000000</v>
      </c>
      <c r="AH13" s="209"/>
      <c r="AI13" s="209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09" t="s">
        <v>54</v>
      </c>
      <c r="AF14" s="209"/>
      <c r="AG14" s="209">
        <v>5000000</v>
      </c>
      <c r="AH14" s="209"/>
      <c r="AI14" s="209"/>
      <c r="AL14" t="s">
        <v>7</v>
      </c>
      <c r="AN14" t="s">
        <v>43</v>
      </c>
      <c r="AO14">
        <v>0</v>
      </c>
    </row>
    <row r="15" spans="1:41">
      <c r="B15" s="209"/>
      <c r="C15" s="209"/>
      <c r="D15" s="209"/>
      <c r="E15" s="209"/>
      <c r="F15" s="209"/>
      <c r="G15" s="209"/>
      <c r="H15" s="209"/>
      <c r="K15" s="209"/>
      <c r="L15" s="209"/>
      <c r="M15" s="209"/>
      <c r="N15" s="209"/>
      <c r="O15" s="209"/>
      <c r="V15" t="s">
        <v>61</v>
      </c>
      <c r="AD15" t="s">
        <v>74</v>
      </c>
      <c r="AE15" s="209" t="s">
        <v>54</v>
      </c>
      <c r="AF15" s="209"/>
      <c r="AG15" s="209">
        <v>1.2684</v>
      </c>
      <c r="AH15" s="209"/>
      <c r="AI15" s="209"/>
      <c r="AL15" t="s">
        <v>63</v>
      </c>
      <c r="AN15" t="s">
        <v>44</v>
      </c>
      <c r="AO15">
        <v>0</v>
      </c>
    </row>
    <row r="16" spans="1:41">
      <c r="B16" s="209"/>
      <c r="C16" s="209"/>
      <c r="D16" s="209"/>
      <c r="E16" s="209"/>
      <c r="F16" s="209"/>
      <c r="G16" s="209"/>
      <c r="H16" s="209"/>
      <c r="K16" s="209"/>
      <c r="L16" s="209"/>
      <c r="M16" s="209"/>
      <c r="N16" s="209"/>
      <c r="O16" s="209"/>
      <c r="V16" t="s">
        <v>64</v>
      </c>
      <c r="AD16" t="s">
        <v>75</v>
      </c>
      <c r="AE16" s="209" t="s">
        <v>54</v>
      </c>
      <c r="AF16" s="209"/>
      <c r="AG16" s="209">
        <v>1.2673000000000001</v>
      </c>
      <c r="AH16" s="209"/>
      <c r="AI16" s="209"/>
      <c r="AL16" t="s">
        <v>63</v>
      </c>
      <c r="AN16" t="s">
        <v>45</v>
      </c>
      <c r="AO16">
        <v>0.06</v>
      </c>
    </row>
    <row r="17" spans="1:41">
      <c r="B17" s="209"/>
      <c r="C17" s="209"/>
      <c r="D17" s="209"/>
      <c r="E17" s="209"/>
      <c r="F17" s="209"/>
      <c r="G17" s="209"/>
      <c r="H17" s="209"/>
      <c r="K17" s="209"/>
      <c r="L17" s="209"/>
      <c r="M17" s="209"/>
      <c r="N17" s="209"/>
      <c r="O17" s="209"/>
      <c r="AN17" t="s">
        <v>46</v>
      </c>
      <c r="AO17">
        <v>7.0000000000000007E-2</v>
      </c>
    </row>
    <row r="18" spans="1:41">
      <c r="B18" s="209"/>
      <c r="C18" s="209"/>
      <c r="D18" s="209"/>
      <c r="E18" s="209"/>
      <c r="F18" s="209"/>
      <c r="G18" s="209"/>
      <c r="H18" s="209"/>
      <c r="K18" s="209"/>
      <c r="L18" s="209"/>
      <c r="M18" s="209"/>
      <c r="N18" s="209"/>
      <c r="O18" s="209"/>
      <c r="U18" s="209" t="s">
        <v>76</v>
      </c>
      <c r="V18" s="209" t="s">
        <v>66</v>
      </c>
      <c r="W18" s="209" t="s">
        <v>54</v>
      </c>
      <c r="X18" s="209">
        <f>AG15</f>
        <v>1.2684</v>
      </c>
      <c r="Y18" s="209" t="s">
        <v>67</v>
      </c>
    </row>
    <row r="19" spans="1:41">
      <c r="U19" s="209"/>
      <c r="V19" s="209"/>
      <c r="W19" s="209"/>
      <c r="X19" s="209"/>
      <c r="Y19" s="209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09"/>
      <c r="V20" s="209"/>
      <c r="W20" s="209"/>
      <c r="X20" s="209"/>
      <c r="Y20" s="209"/>
      <c r="AC20" t="s">
        <v>68</v>
      </c>
      <c r="AD20">
        <f>AG14</f>
        <v>5000000</v>
      </c>
      <c r="AE20" s="209" t="s">
        <v>67</v>
      </c>
      <c r="AF20" s="209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09"/>
      <c r="V21" s="209"/>
      <c r="W21" s="209"/>
      <c r="X21" s="209"/>
      <c r="Y21" s="209"/>
      <c r="AN21">
        <v>2000000</v>
      </c>
      <c r="AO21">
        <v>1.2684</v>
      </c>
    </row>
    <row r="22" spans="1:41">
      <c r="U22" s="209"/>
      <c r="V22" s="209"/>
      <c r="W22" s="209"/>
      <c r="X22" s="209"/>
      <c r="Y22" s="209"/>
      <c r="AN22">
        <v>5000000</v>
      </c>
      <c r="AO22">
        <v>1.2673000000000001</v>
      </c>
    </row>
    <row r="23" spans="1:41">
      <c r="K23" s="209"/>
      <c r="L23" s="209"/>
      <c r="M23" s="209"/>
      <c r="N23" s="209"/>
      <c r="O23" s="209"/>
      <c r="AO23" t="e">
        <f>AO22-((AO22-AO21)*(AO20-AN21)/(AN22-AN21))</f>
        <v>#REF!</v>
      </c>
    </row>
    <row r="24" spans="1:41">
      <c r="K24" s="209"/>
      <c r="L24" s="209"/>
      <c r="M24" s="209"/>
      <c r="N24" s="209"/>
      <c r="O24" s="209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09"/>
      <c r="L25" s="209"/>
      <c r="M25" s="209"/>
      <c r="N25" s="209"/>
      <c r="O25" s="209"/>
      <c r="X25" t="s">
        <v>80</v>
      </c>
    </row>
    <row r="26" spans="1:41">
      <c r="K26" s="209"/>
      <c r="L26" s="209"/>
      <c r="M26" s="209"/>
      <c r="N26" s="209"/>
      <c r="O26" s="209"/>
    </row>
    <row r="27" spans="1:41">
      <c r="K27" s="209"/>
      <c r="L27" s="209"/>
      <c r="M27" s="209"/>
      <c r="N27" s="209"/>
      <c r="O27" s="209"/>
    </row>
    <row r="29" spans="1:41">
      <c r="A29" s="209"/>
      <c r="B29" s="209"/>
      <c r="C29" s="209"/>
      <c r="D29" s="209"/>
      <c r="E29" s="209"/>
    </row>
    <row r="30" spans="1:41">
      <c r="A30" s="209"/>
      <c r="B30" s="209"/>
      <c r="C30" s="209"/>
      <c r="D30" s="209"/>
      <c r="E30" s="209"/>
      <c r="K30" s="209"/>
      <c r="L30" s="209"/>
      <c r="V30" s="209"/>
      <c r="W30" s="209"/>
      <c r="X30" s="209"/>
      <c r="Y30" s="209"/>
      <c r="Z30" s="209"/>
      <c r="AA30" s="209"/>
      <c r="AB30" s="209"/>
      <c r="AE30" s="209"/>
      <c r="AF30" s="209"/>
      <c r="AG30" s="209"/>
      <c r="AH30" s="209"/>
      <c r="AI30" s="209"/>
    </row>
    <row r="32" spans="1:41">
      <c r="V32" s="209"/>
      <c r="W32" s="209"/>
      <c r="X32" s="209"/>
      <c r="Y32" s="209"/>
      <c r="Z32" s="209"/>
      <c r="AA32" s="209"/>
      <c r="AB32" s="209"/>
      <c r="AE32" s="209"/>
      <c r="AF32" s="209"/>
      <c r="AG32" s="209"/>
      <c r="AH32" s="209"/>
      <c r="AI32" s="209"/>
    </row>
    <row r="33" spans="21:35">
      <c r="V33" s="209"/>
      <c r="W33" s="209"/>
      <c r="X33" s="209"/>
      <c r="Y33" s="209"/>
      <c r="Z33" s="209"/>
      <c r="AA33" s="209"/>
      <c r="AB33" s="209"/>
      <c r="AE33" s="209"/>
      <c r="AF33" s="209"/>
      <c r="AG33" s="209"/>
      <c r="AH33" s="209"/>
      <c r="AI33" s="209"/>
    </row>
    <row r="34" spans="21:35">
      <c r="V34" s="209"/>
      <c r="W34" s="209"/>
      <c r="X34" s="209"/>
      <c r="Y34" s="209"/>
      <c r="Z34" s="209"/>
      <c r="AA34" s="209"/>
      <c r="AB34" s="209"/>
      <c r="AE34" s="209"/>
      <c r="AF34" s="209"/>
      <c r="AG34" s="209"/>
      <c r="AH34" s="209"/>
      <c r="AI34" s="209"/>
    </row>
    <row r="35" spans="21:35">
      <c r="V35" s="209"/>
      <c r="W35" s="209"/>
      <c r="X35" s="209"/>
      <c r="Y35" s="209"/>
      <c r="Z35" s="209"/>
      <c r="AA35" s="209"/>
      <c r="AB35" s="209"/>
      <c r="AE35" s="209"/>
      <c r="AF35" s="209"/>
      <c r="AG35" s="209"/>
      <c r="AH35" s="209"/>
      <c r="AI35" s="209"/>
    </row>
    <row r="37" spans="21:35">
      <c r="AE37" s="209"/>
      <c r="AF37" s="209"/>
      <c r="AG37" s="209"/>
      <c r="AH37" s="209"/>
      <c r="AI37" s="209"/>
    </row>
    <row r="38" spans="21:35">
      <c r="AE38" s="209"/>
      <c r="AF38" s="209"/>
      <c r="AG38" s="209"/>
      <c r="AH38" s="209"/>
      <c r="AI38" s="209"/>
    </row>
    <row r="39" spans="21:35">
      <c r="AE39" s="209"/>
      <c r="AF39" s="209"/>
      <c r="AG39" s="209"/>
      <c r="AH39" s="209"/>
      <c r="AI39" s="209"/>
    </row>
    <row r="40" spans="21:35">
      <c r="AE40" s="209"/>
      <c r="AF40" s="209"/>
      <c r="AG40" s="209"/>
      <c r="AH40" s="209"/>
      <c r="AI40" s="209"/>
    </row>
    <row r="41" spans="21:35" ht="21" customHeight="1">
      <c r="AE41" s="209"/>
      <c r="AF41" s="209"/>
      <c r="AG41" s="209"/>
      <c r="AH41" s="209"/>
      <c r="AI41" s="209"/>
    </row>
    <row r="42" spans="21:35" ht="21" customHeight="1"/>
    <row r="43" spans="21:35">
      <c r="U43" s="209"/>
      <c r="V43" s="209"/>
      <c r="W43" s="209"/>
      <c r="X43" s="209"/>
      <c r="Y43" s="209"/>
    </row>
    <row r="44" spans="21:35">
      <c r="U44" s="209"/>
      <c r="V44" s="209"/>
      <c r="W44" s="209"/>
      <c r="X44" s="209"/>
      <c r="Y44" s="209"/>
      <c r="AE44" s="209"/>
      <c r="AF44" s="209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2"/>
  <sheetViews>
    <sheetView showGridLines="0" view="pageBreakPreview" zoomScale="70" zoomScaleNormal="55" zoomScaleSheetLayoutView="70" zoomScalePageLayoutView="30" workbookViewId="0">
      <pane xSplit="1" ySplit="6" topLeftCell="B25" activePane="bottomRight" state="frozen"/>
      <selection pane="topRight" activeCell="B1" sqref="B1"/>
      <selection pane="bottomLeft" activeCell="A9" sqref="A9"/>
      <selection pane="bottomRight" activeCell="C17" sqref="C17"/>
    </sheetView>
  </sheetViews>
  <sheetFormatPr defaultRowHeight="24.95" customHeight="1"/>
  <cols>
    <col min="1" max="1" width="6.140625" style="138" customWidth="1"/>
    <col min="2" max="2" width="5" style="156" customWidth="1"/>
    <col min="3" max="3" width="85.28515625" style="120" customWidth="1"/>
    <col min="4" max="4" width="10.5703125" style="157" bestFit="1" customWidth="1"/>
    <col min="5" max="5" width="7.28515625" style="157" customWidth="1"/>
    <col min="6" max="6" width="13.140625" style="138" bestFit="1" customWidth="1"/>
    <col min="7" max="7" width="17.5703125" style="158" bestFit="1" customWidth="1"/>
    <col min="8" max="8" width="12.85546875" style="158" customWidth="1"/>
    <col min="9" max="9" width="16.85546875" style="138" customWidth="1"/>
    <col min="10" max="10" width="17.28515625" style="158" bestFit="1" customWidth="1"/>
    <col min="11" max="11" width="21.5703125" style="138" customWidth="1"/>
    <col min="12" max="12" width="12.28515625" style="138" customWidth="1"/>
    <col min="13" max="16384" width="9.140625" style="138"/>
  </cols>
  <sheetData>
    <row r="1" spans="1:12" s="109" customFormat="1" ht="23.25" thickBot="1">
      <c r="A1" s="266" t="s">
        <v>601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2" s="109" customFormat="1" ht="22.5" customHeight="1">
      <c r="A2" s="110" t="s">
        <v>539</v>
      </c>
      <c r="B2" s="111"/>
      <c r="C2" s="112"/>
      <c r="D2" s="164"/>
      <c r="E2" s="114"/>
      <c r="F2" s="114"/>
      <c r="H2" s="114"/>
      <c r="I2" s="112"/>
      <c r="J2" s="112"/>
      <c r="K2" s="115"/>
    </row>
    <row r="3" spans="1:12" s="109" customFormat="1" ht="22.5">
      <c r="A3" s="113" t="str">
        <f>แบบปร.4.1A!A3</f>
        <v xml:space="preserve">โครงการ : ปรับปรุงหอพักนักศึกษา ชาย 1 </v>
      </c>
      <c r="B3" s="116"/>
      <c r="C3" s="117"/>
      <c r="D3" s="164"/>
      <c r="E3" s="118"/>
      <c r="F3" s="120"/>
      <c r="G3" s="119"/>
      <c r="H3" s="120"/>
      <c r="I3" s="121"/>
      <c r="J3" s="120"/>
      <c r="K3" s="122"/>
    </row>
    <row r="4" spans="1:12" s="109" customFormat="1" ht="22.5">
      <c r="A4" s="113" t="s">
        <v>540</v>
      </c>
      <c r="B4" s="116"/>
      <c r="C4" s="117"/>
      <c r="D4" s="165"/>
      <c r="E4" s="118"/>
      <c r="F4" s="120"/>
      <c r="G4" s="119"/>
      <c r="H4" s="120"/>
      <c r="I4" s="121"/>
      <c r="J4" s="120"/>
      <c r="K4" s="122"/>
    </row>
    <row r="5" spans="1:12" s="126" customFormat="1" ht="24.95" customHeight="1">
      <c r="A5" s="174" t="s">
        <v>8</v>
      </c>
      <c r="B5" s="124"/>
      <c r="C5" s="271" t="s">
        <v>0</v>
      </c>
      <c r="D5" s="269" t="s">
        <v>10</v>
      </c>
      <c r="E5" s="270"/>
      <c r="F5" s="269" t="s">
        <v>606</v>
      </c>
      <c r="G5" s="270"/>
      <c r="H5" s="269" t="s">
        <v>608</v>
      </c>
      <c r="I5" s="270"/>
      <c r="J5" s="125" t="s">
        <v>4</v>
      </c>
      <c r="K5" s="267" t="s">
        <v>12</v>
      </c>
    </row>
    <row r="6" spans="1:12" s="126" customFormat="1" ht="24.95" customHeight="1">
      <c r="A6" s="175" t="s">
        <v>9</v>
      </c>
      <c r="B6" s="128"/>
      <c r="C6" s="272"/>
      <c r="D6" s="176" t="s">
        <v>1</v>
      </c>
      <c r="E6" s="129" t="s">
        <v>2</v>
      </c>
      <c r="F6" s="175" t="s">
        <v>607</v>
      </c>
      <c r="G6" s="125" t="s">
        <v>21</v>
      </c>
      <c r="H6" s="125" t="s">
        <v>607</v>
      </c>
      <c r="I6" s="129" t="s">
        <v>21</v>
      </c>
      <c r="J6" s="125" t="s">
        <v>609</v>
      </c>
      <c r="K6" s="268"/>
    </row>
    <row r="7" spans="1:12" ht="24.95" customHeight="1">
      <c r="A7" s="130"/>
      <c r="B7" s="275" t="s">
        <v>605</v>
      </c>
      <c r="C7" s="276"/>
      <c r="D7" s="133"/>
      <c r="E7" s="133"/>
      <c r="F7" s="134"/>
      <c r="G7" s="135"/>
      <c r="H7" s="134"/>
      <c r="I7" s="135"/>
      <c r="J7" s="135"/>
      <c r="K7" s="136"/>
      <c r="L7" s="137"/>
    </row>
    <row r="8" spans="1:12" ht="24.95" customHeight="1">
      <c r="A8" s="139">
        <v>1</v>
      </c>
      <c r="B8" s="273" t="str">
        <f>C29</f>
        <v>งานเครื่องปรับอากาศ แบบแยกส่วน</v>
      </c>
      <c r="C8" s="274"/>
      <c r="D8" s="133"/>
      <c r="E8" s="141" t="s">
        <v>595</v>
      </c>
      <c r="F8" s="134"/>
      <c r="G8" s="135"/>
      <c r="H8" s="135"/>
      <c r="I8" s="135"/>
      <c r="J8" s="135"/>
      <c r="K8" s="136"/>
      <c r="L8" s="137"/>
    </row>
    <row r="9" spans="1:12" ht="24.95" customHeight="1">
      <c r="A9" s="139">
        <v>2</v>
      </c>
      <c r="B9" s="273" t="str">
        <f>C51</f>
        <v>งานระบบสารสนเทศ</v>
      </c>
      <c r="C9" s="274"/>
      <c r="D9" s="133"/>
      <c r="E9" s="133" t="s">
        <v>595</v>
      </c>
      <c r="F9" s="134"/>
      <c r="G9" s="135"/>
      <c r="H9" s="135"/>
      <c r="I9" s="135"/>
      <c r="J9" s="135"/>
      <c r="K9" s="136"/>
      <c r="L9" s="137"/>
    </row>
    <row r="10" spans="1:12" ht="24.95" customHeight="1">
      <c r="A10" s="139"/>
      <c r="B10" s="273"/>
      <c r="C10" s="274"/>
      <c r="D10" s="133"/>
      <c r="E10" s="133"/>
      <c r="F10" s="134"/>
      <c r="G10" s="135"/>
      <c r="H10" s="135"/>
      <c r="I10" s="135"/>
      <c r="J10" s="135"/>
      <c r="K10" s="136"/>
      <c r="L10" s="137"/>
    </row>
    <row r="11" spans="1:12" ht="24.95" customHeight="1">
      <c r="A11" s="139"/>
      <c r="B11" s="277"/>
      <c r="C11" s="274"/>
      <c r="D11" s="133"/>
      <c r="E11" s="133"/>
      <c r="F11" s="134"/>
      <c r="G11" s="135"/>
      <c r="H11" s="134"/>
      <c r="I11" s="135"/>
      <c r="J11" s="135"/>
      <c r="K11" s="136"/>
      <c r="L11" s="137"/>
    </row>
    <row r="12" spans="1:12" ht="24.95" customHeight="1">
      <c r="A12" s="139"/>
      <c r="B12" s="273"/>
      <c r="C12" s="274"/>
      <c r="D12" s="133"/>
      <c r="E12" s="133"/>
      <c r="F12" s="134"/>
      <c r="G12" s="135"/>
      <c r="H12" s="135"/>
      <c r="I12" s="135"/>
      <c r="J12" s="135"/>
      <c r="K12" s="143"/>
      <c r="L12" s="137"/>
    </row>
    <row r="13" spans="1:12" ht="24.95" customHeight="1">
      <c r="A13" s="139"/>
      <c r="B13" s="131"/>
      <c r="C13" s="140"/>
      <c r="D13" s="133"/>
      <c r="E13" s="133"/>
      <c r="F13" s="134"/>
      <c r="G13" s="135"/>
      <c r="H13" s="135"/>
      <c r="I13" s="135"/>
      <c r="J13" s="135"/>
      <c r="K13" s="143"/>
      <c r="L13" s="137"/>
    </row>
    <row r="14" spans="1:12" ht="24.95" customHeight="1">
      <c r="A14" s="139"/>
      <c r="B14" s="131"/>
      <c r="C14" s="140"/>
      <c r="D14" s="133"/>
      <c r="E14" s="133"/>
      <c r="F14" s="134"/>
      <c r="G14" s="135"/>
      <c r="H14" s="135"/>
      <c r="I14" s="135"/>
      <c r="J14" s="135"/>
      <c r="K14" s="143"/>
      <c r="L14" s="137"/>
    </row>
    <row r="15" spans="1:12" ht="24.95" customHeight="1">
      <c r="A15" s="139"/>
      <c r="B15" s="131"/>
      <c r="C15" s="140"/>
      <c r="D15" s="133"/>
      <c r="E15" s="133"/>
      <c r="F15" s="134"/>
      <c r="G15" s="135"/>
      <c r="H15" s="134"/>
      <c r="I15" s="135"/>
      <c r="J15" s="135"/>
      <c r="K15" s="143"/>
      <c r="L15" s="137"/>
    </row>
    <row r="16" spans="1:12" ht="24.95" customHeight="1">
      <c r="A16" s="139"/>
      <c r="B16" s="131"/>
      <c r="C16" s="140"/>
      <c r="D16" s="133"/>
      <c r="E16" s="133"/>
      <c r="F16" s="134"/>
      <c r="G16" s="135"/>
      <c r="H16" s="134"/>
      <c r="I16" s="135"/>
      <c r="J16" s="135"/>
      <c r="K16" s="143"/>
      <c r="L16" s="137"/>
    </row>
    <row r="17" spans="1:14" ht="24.95" customHeight="1">
      <c r="A17" s="139"/>
      <c r="B17" s="131"/>
      <c r="C17" s="140"/>
      <c r="D17" s="133"/>
      <c r="E17" s="133"/>
      <c r="F17" s="134"/>
      <c r="G17" s="135"/>
      <c r="H17" s="134"/>
      <c r="I17" s="135"/>
      <c r="J17" s="135"/>
      <c r="K17" s="143"/>
      <c r="L17" s="137"/>
    </row>
    <row r="18" spans="1:14" ht="24.95" customHeight="1">
      <c r="A18" s="139"/>
      <c r="B18" s="131"/>
      <c r="C18" s="140"/>
      <c r="D18" s="133"/>
      <c r="E18" s="133"/>
      <c r="F18" s="134"/>
      <c r="G18" s="135"/>
      <c r="H18" s="134"/>
      <c r="I18" s="135"/>
      <c r="J18" s="135"/>
      <c r="K18" s="143"/>
      <c r="L18" s="137"/>
    </row>
    <row r="19" spans="1:14" ht="24.95" customHeight="1">
      <c r="A19" s="139"/>
      <c r="B19" s="131"/>
      <c r="C19" s="140"/>
      <c r="D19" s="133"/>
      <c r="E19" s="133"/>
      <c r="F19" s="134"/>
      <c r="G19" s="135"/>
      <c r="H19" s="134"/>
      <c r="I19" s="135"/>
      <c r="J19" s="135"/>
      <c r="K19" s="143"/>
      <c r="L19" s="137"/>
    </row>
    <row r="20" spans="1:14" ht="24.95" customHeight="1">
      <c r="A20" s="139"/>
      <c r="B20" s="131"/>
      <c r="C20" s="140"/>
      <c r="D20" s="133"/>
      <c r="E20" s="133"/>
      <c r="F20" s="134"/>
      <c r="G20" s="135"/>
      <c r="H20" s="134"/>
      <c r="I20" s="135"/>
      <c r="J20" s="135"/>
      <c r="K20" s="143"/>
      <c r="L20" s="137"/>
    </row>
    <row r="21" spans="1:14" ht="24.95" customHeight="1">
      <c r="A21" s="139"/>
      <c r="B21" s="131"/>
      <c r="C21" s="140"/>
      <c r="D21" s="133"/>
      <c r="E21" s="133"/>
      <c r="F21" s="134"/>
      <c r="G21" s="135"/>
      <c r="H21" s="134"/>
      <c r="I21" s="135"/>
      <c r="J21" s="135"/>
      <c r="K21" s="143"/>
      <c r="L21" s="137"/>
    </row>
    <row r="22" spans="1:14" ht="24.95" customHeight="1">
      <c r="A22" s="139"/>
      <c r="B22" s="131"/>
      <c r="C22" s="140"/>
      <c r="D22" s="133"/>
      <c r="E22" s="133"/>
      <c r="F22" s="134"/>
      <c r="G22" s="135"/>
      <c r="H22" s="134"/>
      <c r="I22" s="135"/>
      <c r="J22" s="135"/>
      <c r="K22" s="143"/>
      <c r="L22" s="137"/>
    </row>
    <row r="23" spans="1:14" ht="24.95" customHeight="1">
      <c r="A23" s="139"/>
      <c r="B23" s="131"/>
      <c r="C23" s="140"/>
      <c r="D23" s="133"/>
      <c r="E23" s="133"/>
      <c r="F23" s="134"/>
      <c r="G23" s="135"/>
      <c r="H23" s="134"/>
      <c r="I23" s="135"/>
      <c r="J23" s="135"/>
      <c r="K23" s="143"/>
      <c r="L23" s="137"/>
    </row>
    <row r="24" spans="1:14" ht="24.95" customHeight="1">
      <c r="A24" s="139"/>
      <c r="B24" s="131"/>
      <c r="C24" s="140"/>
      <c r="D24" s="133"/>
      <c r="E24" s="133"/>
      <c r="F24" s="134"/>
      <c r="G24" s="135"/>
      <c r="H24" s="134"/>
      <c r="I24" s="135"/>
      <c r="J24" s="135"/>
      <c r="K24" s="143"/>
      <c r="L24" s="137"/>
    </row>
    <row r="25" spans="1:14" ht="24.95" customHeight="1">
      <c r="A25" s="139"/>
      <c r="B25" s="131"/>
      <c r="C25" s="140"/>
      <c r="D25" s="133"/>
      <c r="E25" s="133"/>
      <c r="F25" s="134"/>
      <c r="G25" s="135"/>
      <c r="H25" s="134"/>
      <c r="I25" s="135"/>
      <c r="J25" s="135"/>
      <c r="K25" s="143"/>
      <c r="L25" s="137"/>
    </row>
    <row r="26" spans="1:14" ht="24.95" customHeight="1">
      <c r="A26" s="139"/>
      <c r="B26" s="131"/>
      <c r="C26" s="140"/>
      <c r="D26" s="133"/>
      <c r="E26" s="133"/>
      <c r="F26" s="134"/>
      <c r="G26" s="135"/>
      <c r="H26" s="134"/>
      <c r="I26" s="135"/>
      <c r="J26" s="135"/>
      <c r="K26" s="143"/>
      <c r="L26" s="137"/>
    </row>
    <row r="27" spans="1:14" ht="24.95" customHeight="1">
      <c r="A27" s="139"/>
      <c r="B27" s="131"/>
      <c r="C27" s="140"/>
      <c r="D27" s="133"/>
      <c r="E27" s="133"/>
      <c r="F27" s="134"/>
      <c r="G27" s="135"/>
      <c r="H27" s="134"/>
      <c r="I27" s="135"/>
      <c r="J27" s="135"/>
      <c r="K27" s="143"/>
      <c r="L27" s="137"/>
    </row>
    <row r="28" spans="1:14" ht="24.95" customHeight="1">
      <c r="A28" s="144"/>
      <c r="B28" s="145"/>
      <c r="C28" s="146" t="str">
        <f>"รวมราคา  " &amp;   A7 &amp; B7</f>
        <v>รวมราคา  หมวดงานครุภัณฑ์ติดตั้ง</v>
      </c>
      <c r="D28" s="147"/>
      <c r="E28" s="147"/>
      <c r="F28" s="148"/>
      <c r="G28" s="149"/>
      <c r="H28" s="148"/>
      <c r="I28" s="149"/>
      <c r="J28" s="149"/>
      <c r="K28" s="150"/>
      <c r="L28" s="137"/>
    </row>
    <row r="29" spans="1:14" ht="24.95" customHeight="1">
      <c r="A29" s="139">
        <v>1</v>
      </c>
      <c r="B29" s="131"/>
      <c r="C29" s="140" t="s">
        <v>615</v>
      </c>
      <c r="D29" s="133"/>
      <c r="E29" s="133"/>
      <c r="F29" s="134"/>
      <c r="G29" s="135"/>
      <c r="H29" s="134"/>
      <c r="I29" s="135"/>
      <c r="J29" s="135"/>
      <c r="K29" s="143"/>
      <c r="L29" s="137"/>
    </row>
    <row r="30" spans="1:14" ht="24.95" customHeight="1">
      <c r="A30" s="139"/>
      <c r="B30" s="131">
        <v>1.1000000000000001</v>
      </c>
      <c r="C30" s="140" t="s">
        <v>676</v>
      </c>
      <c r="D30" s="133"/>
      <c r="E30" s="133" t="s">
        <v>35</v>
      </c>
      <c r="F30" s="134"/>
      <c r="G30" s="135"/>
      <c r="H30" s="134"/>
      <c r="I30" s="135"/>
      <c r="J30" s="135"/>
      <c r="K30" s="136"/>
      <c r="L30" s="137"/>
      <c r="M30" s="138">
        <v>250</v>
      </c>
      <c r="N30" s="138">
        <f>M30*0.3</f>
        <v>75</v>
      </c>
    </row>
    <row r="31" spans="1:14" ht="24.95" customHeight="1">
      <c r="A31" s="139"/>
      <c r="B31" s="131">
        <v>1.2</v>
      </c>
      <c r="C31" s="152" t="s">
        <v>677</v>
      </c>
      <c r="D31" s="133"/>
      <c r="E31" s="133" t="s">
        <v>35</v>
      </c>
      <c r="F31" s="134"/>
      <c r="G31" s="135"/>
      <c r="H31" s="134"/>
      <c r="I31" s="135"/>
      <c r="J31" s="135"/>
      <c r="K31" s="136"/>
      <c r="L31" s="137"/>
    </row>
    <row r="32" spans="1:14" ht="24.95" customHeight="1">
      <c r="A32" s="130"/>
      <c r="B32" s="131">
        <v>1.3</v>
      </c>
      <c r="C32" s="152" t="s">
        <v>678</v>
      </c>
      <c r="D32" s="133"/>
      <c r="E32" s="133" t="s">
        <v>35</v>
      </c>
      <c r="F32" s="134"/>
      <c r="G32" s="135"/>
      <c r="H32" s="134"/>
      <c r="I32" s="135"/>
      <c r="J32" s="135"/>
      <c r="K32" s="136"/>
      <c r="L32" s="137"/>
    </row>
    <row r="33" spans="1:12" ht="24.95" customHeight="1">
      <c r="A33" s="139"/>
      <c r="B33" s="131"/>
      <c r="C33" s="160"/>
      <c r="D33" s="166"/>
      <c r="E33" s="153"/>
      <c r="F33" s="154"/>
      <c r="G33" s="154"/>
      <c r="H33" s="154"/>
      <c r="I33" s="154"/>
      <c r="J33" s="154"/>
      <c r="K33" s="136"/>
      <c r="L33" s="137"/>
    </row>
    <row r="34" spans="1:12" ht="24.95" customHeight="1">
      <c r="A34" s="139"/>
      <c r="B34" s="131"/>
      <c r="C34" s="152"/>
      <c r="D34" s="167"/>
      <c r="E34" s="167"/>
      <c r="F34" s="134"/>
      <c r="G34" s="134"/>
      <c r="H34" s="134"/>
      <c r="I34" s="134"/>
      <c r="J34" s="134"/>
      <c r="K34" s="136"/>
      <c r="L34" s="137"/>
    </row>
    <row r="35" spans="1:12" ht="24.95" customHeight="1">
      <c r="A35" s="139"/>
      <c r="B35" s="131"/>
      <c r="C35" s="152"/>
      <c r="D35" s="167"/>
      <c r="E35" s="167"/>
      <c r="F35" s="134"/>
      <c r="G35" s="134"/>
      <c r="H35" s="134"/>
      <c r="I35" s="134"/>
      <c r="J35" s="134"/>
      <c r="K35" s="136"/>
      <c r="L35" s="137"/>
    </row>
    <row r="36" spans="1:12" ht="24.95" customHeight="1">
      <c r="A36" s="139"/>
      <c r="B36" s="131"/>
      <c r="C36" s="160"/>
      <c r="D36" s="133"/>
      <c r="E36" s="153"/>
      <c r="F36" s="154"/>
      <c r="G36" s="154"/>
      <c r="H36" s="154"/>
      <c r="I36" s="154"/>
      <c r="J36" s="154"/>
      <c r="K36" s="136"/>
      <c r="L36" s="137"/>
    </row>
    <row r="37" spans="1:12" ht="24.95" customHeight="1">
      <c r="A37" s="139"/>
      <c r="B37" s="155"/>
      <c r="C37" s="152"/>
      <c r="D37" s="167"/>
      <c r="E37" s="167"/>
      <c r="F37" s="134"/>
      <c r="G37" s="134"/>
      <c r="H37" s="134"/>
      <c r="I37" s="134"/>
      <c r="J37" s="134"/>
      <c r="K37" s="136"/>
      <c r="L37" s="137"/>
    </row>
    <row r="38" spans="1:12" ht="24.95" customHeight="1">
      <c r="A38" s="139"/>
      <c r="B38" s="131"/>
      <c r="C38" s="152"/>
      <c r="D38" s="167"/>
      <c r="E38" s="167"/>
      <c r="F38" s="134"/>
      <c r="G38" s="135"/>
      <c r="H38" s="134"/>
      <c r="I38" s="135"/>
      <c r="J38" s="135"/>
      <c r="K38" s="136"/>
      <c r="L38" s="137"/>
    </row>
    <row r="39" spans="1:12" ht="24.95" customHeight="1">
      <c r="A39" s="139"/>
      <c r="B39" s="131"/>
      <c r="C39" s="152"/>
      <c r="D39" s="167"/>
      <c r="E39" s="167"/>
      <c r="F39" s="134"/>
      <c r="G39" s="135"/>
      <c r="H39" s="134"/>
      <c r="I39" s="135"/>
      <c r="J39" s="135"/>
      <c r="K39" s="136"/>
      <c r="L39" s="137"/>
    </row>
    <row r="40" spans="1:12" ht="24.95" customHeight="1">
      <c r="A40" s="139"/>
      <c r="B40" s="131"/>
      <c r="C40" s="160"/>
      <c r="D40" s="133"/>
      <c r="E40" s="133"/>
      <c r="F40" s="134"/>
      <c r="G40" s="135"/>
      <c r="H40" s="134"/>
      <c r="I40" s="135"/>
      <c r="J40" s="135"/>
      <c r="K40" s="136"/>
      <c r="L40" s="137"/>
    </row>
    <row r="41" spans="1:12" ht="24.95" customHeight="1">
      <c r="A41" s="139"/>
      <c r="B41" s="131"/>
      <c r="C41" s="152"/>
      <c r="D41" s="167"/>
      <c r="E41" s="167"/>
      <c r="F41" s="134"/>
      <c r="G41" s="135"/>
      <c r="H41" s="134"/>
      <c r="I41" s="135"/>
      <c r="J41" s="135"/>
      <c r="K41" s="143"/>
      <c r="L41" s="137"/>
    </row>
    <row r="42" spans="1:12" ht="24.95" customHeight="1">
      <c r="A42" s="139"/>
      <c r="B42" s="131"/>
      <c r="C42" s="152"/>
      <c r="D42" s="167"/>
      <c r="E42" s="167"/>
      <c r="F42" s="134"/>
      <c r="G42" s="135"/>
      <c r="H42" s="134"/>
      <c r="I42" s="135"/>
      <c r="J42" s="135"/>
      <c r="K42" s="143"/>
      <c r="L42" s="137"/>
    </row>
    <row r="43" spans="1:12" ht="24.95" customHeight="1">
      <c r="A43" s="139"/>
      <c r="B43" s="131"/>
      <c r="C43" s="152"/>
      <c r="D43" s="167"/>
      <c r="E43" s="167"/>
      <c r="F43" s="134"/>
      <c r="G43" s="135"/>
      <c r="H43" s="134"/>
      <c r="I43" s="135"/>
      <c r="J43" s="135"/>
      <c r="K43" s="143"/>
      <c r="L43" s="137"/>
    </row>
    <row r="44" spans="1:12" ht="24.95" customHeight="1">
      <c r="A44" s="139"/>
      <c r="B44" s="131"/>
      <c r="C44" s="152"/>
      <c r="D44" s="167"/>
      <c r="E44" s="167"/>
      <c r="F44" s="134"/>
      <c r="G44" s="135"/>
      <c r="H44" s="134"/>
      <c r="I44" s="135"/>
      <c r="J44" s="135"/>
      <c r="K44" s="143"/>
      <c r="L44" s="137"/>
    </row>
    <row r="45" spans="1:12" ht="24.95" customHeight="1">
      <c r="A45" s="139"/>
      <c r="B45" s="131"/>
      <c r="C45" s="152"/>
      <c r="D45" s="167"/>
      <c r="E45" s="167"/>
      <c r="F45" s="134"/>
      <c r="G45" s="135"/>
      <c r="H45" s="134"/>
      <c r="I45" s="135"/>
      <c r="J45" s="135"/>
      <c r="K45" s="143"/>
      <c r="L45" s="137"/>
    </row>
    <row r="46" spans="1:12" ht="24.95" customHeight="1">
      <c r="A46" s="139"/>
      <c r="B46" s="131"/>
      <c r="C46" s="152"/>
      <c r="D46" s="167"/>
      <c r="E46" s="167"/>
      <c r="F46" s="134"/>
      <c r="G46" s="135"/>
      <c r="H46" s="134"/>
      <c r="I46" s="135"/>
      <c r="J46" s="135"/>
      <c r="K46" s="143"/>
      <c r="L46" s="137"/>
    </row>
    <row r="47" spans="1:12" ht="24.95" customHeight="1">
      <c r="A47" s="139"/>
      <c r="B47" s="131"/>
      <c r="C47" s="152"/>
      <c r="D47" s="167"/>
      <c r="E47" s="133"/>
      <c r="F47" s="134"/>
      <c r="G47" s="135"/>
      <c r="H47" s="134"/>
      <c r="I47" s="135"/>
      <c r="J47" s="135"/>
      <c r="K47" s="143"/>
      <c r="L47" s="137"/>
    </row>
    <row r="48" spans="1:12" ht="24.95" customHeight="1">
      <c r="A48" s="139"/>
      <c r="B48" s="131"/>
      <c r="C48" s="152"/>
      <c r="D48" s="167"/>
      <c r="E48" s="133"/>
      <c r="F48" s="134"/>
      <c r="G48" s="135"/>
      <c r="H48" s="134"/>
      <c r="I48" s="135"/>
      <c r="J48" s="135"/>
      <c r="K48" s="143"/>
      <c r="L48" s="137"/>
    </row>
    <row r="49" spans="1:12" ht="24.95" customHeight="1">
      <c r="A49" s="139"/>
      <c r="B49" s="131"/>
      <c r="C49" s="152"/>
      <c r="D49" s="167"/>
      <c r="E49" s="133"/>
      <c r="F49" s="134"/>
      <c r="G49" s="135"/>
      <c r="H49" s="134"/>
      <c r="I49" s="135"/>
      <c r="J49" s="135"/>
      <c r="K49" s="143"/>
      <c r="L49" s="137"/>
    </row>
    <row r="50" spans="1:12" ht="24.95" customHeight="1">
      <c r="A50" s="144"/>
      <c r="B50" s="145"/>
      <c r="C50" s="146" t="str">
        <f>"รวมราคา  " &amp;   A29 &amp; C29</f>
        <v>รวมราคา  1งานเครื่องปรับอากาศ แบบแยกส่วน</v>
      </c>
      <c r="D50" s="147"/>
      <c r="E50" s="147"/>
      <c r="F50" s="148"/>
      <c r="G50" s="149"/>
      <c r="H50" s="148"/>
      <c r="I50" s="149"/>
      <c r="J50" s="149"/>
      <c r="K50" s="150"/>
      <c r="L50" s="137"/>
    </row>
    <row r="51" spans="1:12" ht="24.95" customHeight="1">
      <c r="A51" s="139">
        <v>2</v>
      </c>
      <c r="B51" s="131"/>
      <c r="C51" s="140" t="s">
        <v>658</v>
      </c>
      <c r="D51" s="167"/>
      <c r="E51" s="133"/>
      <c r="F51" s="134"/>
      <c r="G51" s="135"/>
      <c r="H51" s="134"/>
      <c r="I51" s="135"/>
      <c r="J51" s="135"/>
      <c r="K51" s="143"/>
      <c r="L51" s="137"/>
    </row>
    <row r="52" spans="1:12" ht="24.95" customHeight="1">
      <c r="A52" s="139"/>
      <c r="B52" s="131">
        <v>2.1</v>
      </c>
      <c r="C52" s="196" t="s">
        <v>685</v>
      </c>
      <c r="D52" s="205"/>
      <c r="E52" s="200" t="s">
        <v>35</v>
      </c>
      <c r="F52" s="201"/>
      <c r="G52" s="202"/>
      <c r="H52" s="201"/>
      <c r="I52" s="202"/>
      <c r="J52" s="202"/>
      <c r="K52" s="203"/>
      <c r="L52" s="137"/>
    </row>
    <row r="53" spans="1:12" ht="24.95" customHeight="1">
      <c r="A53" s="139"/>
      <c r="B53" s="188">
        <v>2.2000000000000002</v>
      </c>
      <c r="C53" s="199" t="s">
        <v>722</v>
      </c>
      <c r="D53" s="206"/>
      <c r="E53" s="200" t="s">
        <v>35</v>
      </c>
      <c r="F53" s="201"/>
      <c r="G53" s="202"/>
      <c r="H53" s="201"/>
      <c r="I53" s="202"/>
      <c r="J53" s="202"/>
      <c r="K53" s="203"/>
      <c r="L53" s="137"/>
    </row>
    <row r="54" spans="1:12" ht="24.95" customHeight="1">
      <c r="A54" s="139"/>
      <c r="B54" s="195">
        <v>2.2999999999999998</v>
      </c>
      <c r="C54" s="196" t="s">
        <v>723</v>
      </c>
      <c r="D54" s="207"/>
      <c r="E54" s="200" t="s">
        <v>35</v>
      </c>
      <c r="F54" s="201"/>
      <c r="G54" s="202"/>
      <c r="H54" s="201"/>
      <c r="I54" s="202"/>
      <c r="J54" s="202"/>
      <c r="K54" s="203"/>
      <c r="L54" s="137"/>
    </row>
    <row r="55" spans="1:12" ht="24.95" customHeight="1">
      <c r="A55" s="139"/>
      <c r="B55" s="198">
        <v>2.4</v>
      </c>
      <c r="C55" s="196" t="s">
        <v>724</v>
      </c>
      <c r="D55" s="205"/>
      <c r="E55" s="204" t="s">
        <v>35</v>
      </c>
      <c r="F55" s="201"/>
      <c r="G55" s="202"/>
      <c r="H55" s="201"/>
      <c r="I55" s="202"/>
      <c r="J55" s="202"/>
      <c r="K55" s="203"/>
      <c r="L55" s="137"/>
    </row>
    <row r="56" spans="1:12" ht="24.95" customHeight="1">
      <c r="A56" s="139"/>
      <c r="B56" s="195">
        <v>2.5</v>
      </c>
      <c r="C56" s="196" t="s">
        <v>725</v>
      </c>
      <c r="D56" s="205"/>
      <c r="E56" s="204" t="s">
        <v>35</v>
      </c>
      <c r="F56" s="201"/>
      <c r="G56" s="202"/>
      <c r="H56" s="201"/>
      <c r="I56" s="202"/>
      <c r="J56" s="202"/>
      <c r="K56" s="203"/>
      <c r="L56" s="137"/>
    </row>
    <row r="57" spans="1:12" ht="24.95" customHeight="1">
      <c r="A57" s="139"/>
      <c r="B57" s="198">
        <v>2.6</v>
      </c>
      <c r="C57" s="196" t="s">
        <v>659</v>
      </c>
      <c r="D57" s="205"/>
      <c r="E57" s="204" t="s">
        <v>35</v>
      </c>
      <c r="F57" s="201"/>
      <c r="G57" s="202"/>
      <c r="H57" s="201"/>
      <c r="I57" s="202"/>
      <c r="J57" s="202"/>
      <c r="K57" s="203"/>
      <c r="L57" s="137"/>
    </row>
    <row r="58" spans="1:12" ht="24.95" customHeight="1">
      <c r="A58" s="139"/>
      <c r="B58" s="195">
        <v>2.7</v>
      </c>
      <c r="C58" s="196" t="s">
        <v>726</v>
      </c>
      <c r="D58" s="205"/>
      <c r="E58" s="204" t="s">
        <v>35</v>
      </c>
      <c r="F58" s="201"/>
      <c r="G58" s="202"/>
      <c r="H58" s="201"/>
      <c r="I58" s="202"/>
      <c r="J58" s="202"/>
      <c r="K58" s="203"/>
      <c r="L58" s="137"/>
    </row>
    <row r="59" spans="1:12" ht="24.95" customHeight="1">
      <c r="A59" s="139"/>
      <c r="B59" s="198">
        <v>2.8</v>
      </c>
      <c r="C59" s="196" t="s">
        <v>727</v>
      </c>
      <c r="D59" s="205"/>
      <c r="E59" s="204" t="s">
        <v>35</v>
      </c>
      <c r="F59" s="201"/>
      <c r="G59" s="202"/>
      <c r="H59" s="201"/>
      <c r="I59" s="202"/>
      <c r="J59" s="202"/>
      <c r="K59" s="203"/>
      <c r="L59" s="137"/>
    </row>
    <row r="60" spans="1:12" ht="24.95" customHeight="1">
      <c r="A60" s="139"/>
      <c r="B60" s="195">
        <v>2.9</v>
      </c>
      <c r="C60" s="196" t="s">
        <v>728</v>
      </c>
      <c r="D60" s="205"/>
      <c r="E60" s="204" t="s">
        <v>35</v>
      </c>
      <c r="F60" s="201"/>
      <c r="G60" s="202"/>
      <c r="H60" s="201"/>
      <c r="I60" s="202"/>
      <c r="J60" s="202"/>
      <c r="K60" s="203"/>
      <c r="L60" s="137"/>
    </row>
    <row r="61" spans="1:12" ht="24.95" customHeight="1">
      <c r="A61" s="139"/>
      <c r="B61" s="194">
        <v>2.1</v>
      </c>
      <c r="C61" s="197" t="s">
        <v>729</v>
      </c>
      <c r="D61" s="200"/>
      <c r="E61" s="204" t="s">
        <v>35</v>
      </c>
      <c r="F61" s="201"/>
      <c r="G61" s="202"/>
      <c r="H61" s="201"/>
      <c r="I61" s="202"/>
      <c r="J61" s="202"/>
      <c r="K61" s="203"/>
      <c r="L61" s="137"/>
    </row>
    <row r="62" spans="1:12" ht="24.95" customHeight="1">
      <c r="A62" s="139"/>
      <c r="B62" s="131"/>
      <c r="C62" s="163"/>
      <c r="D62" s="133"/>
      <c r="E62" s="153"/>
      <c r="F62" s="189"/>
      <c r="G62" s="135"/>
      <c r="H62" s="169"/>
      <c r="I62" s="135"/>
      <c r="J62" s="135"/>
      <c r="K62" s="136"/>
      <c r="L62" s="137"/>
    </row>
    <row r="63" spans="1:12" ht="24.95" customHeight="1">
      <c r="A63" s="139"/>
      <c r="B63" s="131"/>
      <c r="C63" s="163"/>
      <c r="D63" s="167"/>
      <c r="E63" s="133"/>
      <c r="F63" s="134"/>
      <c r="G63" s="135"/>
      <c r="H63" s="169"/>
      <c r="I63" s="135"/>
      <c r="J63" s="135"/>
      <c r="K63" s="136"/>
      <c r="L63" s="137"/>
    </row>
    <row r="64" spans="1:12" ht="24.95" customHeight="1">
      <c r="A64" s="139"/>
      <c r="B64" s="131"/>
      <c r="C64" s="163"/>
      <c r="D64" s="167"/>
      <c r="E64" s="133"/>
      <c r="F64" s="134"/>
      <c r="G64" s="135"/>
      <c r="H64" s="169"/>
      <c r="I64" s="135"/>
      <c r="J64" s="135"/>
      <c r="K64" s="136"/>
      <c r="L64" s="137"/>
    </row>
    <row r="65" spans="1:12" ht="24.95" customHeight="1">
      <c r="A65" s="139"/>
      <c r="B65" s="131"/>
      <c r="C65" s="163"/>
      <c r="D65" s="167"/>
      <c r="E65" s="133"/>
      <c r="F65" s="134"/>
      <c r="G65" s="135"/>
      <c r="H65" s="169"/>
      <c r="I65" s="135"/>
      <c r="J65" s="135"/>
      <c r="K65" s="143"/>
      <c r="L65" s="137"/>
    </row>
    <row r="66" spans="1:12" ht="24.95" customHeight="1">
      <c r="A66" s="139"/>
      <c r="B66" s="131"/>
      <c r="C66" s="163"/>
      <c r="D66" s="167"/>
      <c r="E66" s="133"/>
      <c r="F66" s="134"/>
      <c r="G66" s="135"/>
      <c r="H66" s="169"/>
      <c r="I66" s="135"/>
      <c r="J66" s="135"/>
      <c r="K66" s="143"/>
      <c r="L66" s="137"/>
    </row>
    <row r="67" spans="1:12" ht="24.95" customHeight="1">
      <c r="A67" s="139"/>
      <c r="B67" s="155"/>
      <c r="C67" s="163"/>
      <c r="D67" s="167"/>
      <c r="E67" s="133"/>
      <c r="F67" s="134"/>
      <c r="G67" s="135"/>
      <c r="H67" s="169"/>
      <c r="I67" s="135"/>
      <c r="J67" s="135"/>
      <c r="K67" s="143"/>
      <c r="L67" s="137"/>
    </row>
    <row r="68" spans="1:12" ht="24.95" customHeight="1">
      <c r="A68" s="139"/>
      <c r="B68" s="155"/>
      <c r="C68" s="163"/>
      <c r="D68" s="133"/>
      <c r="E68" s="133"/>
      <c r="F68" s="134"/>
      <c r="G68" s="135"/>
      <c r="H68" s="169"/>
      <c r="I68" s="135"/>
      <c r="J68" s="135"/>
      <c r="K68" s="143"/>
      <c r="L68" s="137"/>
    </row>
    <row r="69" spans="1:12" ht="24.95" customHeight="1">
      <c r="A69" s="139"/>
      <c r="B69" s="155"/>
      <c r="C69" s="162"/>
      <c r="D69" s="133"/>
      <c r="E69" s="133"/>
      <c r="F69" s="134"/>
      <c r="G69" s="135"/>
      <c r="H69" s="169"/>
      <c r="I69" s="135"/>
      <c r="J69" s="135"/>
      <c r="K69" s="143"/>
      <c r="L69" s="137"/>
    </row>
    <row r="70" spans="1:12" ht="24.95" customHeight="1">
      <c r="A70" s="139"/>
      <c r="B70" s="131"/>
      <c r="C70" s="132"/>
      <c r="D70" s="133"/>
      <c r="E70" s="133"/>
      <c r="F70" s="134"/>
      <c r="G70" s="135"/>
      <c r="H70" s="134"/>
      <c r="I70" s="135"/>
      <c r="J70" s="135"/>
      <c r="K70" s="143"/>
      <c r="L70" s="137"/>
    </row>
    <row r="71" spans="1:12" ht="24.95" customHeight="1">
      <c r="A71" s="139"/>
      <c r="B71" s="131"/>
      <c r="C71" s="140"/>
      <c r="D71" s="133"/>
      <c r="E71" s="133"/>
      <c r="F71" s="134"/>
      <c r="G71" s="135"/>
      <c r="H71" s="134"/>
      <c r="I71" s="135"/>
      <c r="J71" s="135"/>
      <c r="K71" s="143"/>
      <c r="L71" s="137"/>
    </row>
    <row r="72" spans="1:12" ht="24.95" customHeight="1">
      <c r="A72" s="144"/>
      <c r="B72" s="145"/>
      <c r="C72" s="146" t="str">
        <f>"รวมราคา  " &amp;   A51 &amp; C51</f>
        <v>รวมราคา  2งานระบบสารสนเทศ</v>
      </c>
      <c r="D72" s="147"/>
      <c r="E72" s="147"/>
      <c r="F72" s="148"/>
      <c r="G72" s="149"/>
      <c r="H72" s="148"/>
      <c r="I72" s="149"/>
      <c r="J72" s="149"/>
      <c r="K72" s="150"/>
      <c r="L72" s="137"/>
    </row>
  </sheetData>
  <mergeCells count="12">
    <mergeCell ref="B12:C12"/>
    <mergeCell ref="A1:K1"/>
    <mergeCell ref="C5:C6"/>
    <mergeCell ref="D5:E5"/>
    <mergeCell ref="K5:K6"/>
    <mergeCell ref="F5:G5"/>
    <mergeCell ref="H5:I5"/>
    <mergeCell ref="B7:C7"/>
    <mergeCell ref="B8:C8"/>
    <mergeCell ref="B9:C9"/>
    <mergeCell ref="B10:C10"/>
    <mergeCell ref="B11:C11"/>
  </mergeCells>
  <printOptions horizontalCentered="1"/>
  <pageMargins left="0.23622047244094491" right="0.23622047244094491" top="0.39370078740157483" bottom="0.35433070866141736" header="0.31496062992125984" footer="0.31496062992125984"/>
  <pageSetup paperSize="9" scale="73" fitToHeight="0" orientation="landscape" r:id="rId1"/>
  <headerFooter alignWithMargins="0">
    <oddHeader>&amp;Rแบบ ปร. 4.2   แผ่นที่  &amp;P   /  &amp;N   แผ่น</oddHeader>
  </headerFooter>
  <rowBreaks count="2" manualBreakCount="2">
    <brk id="28" max="16" man="1"/>
    <brk id="50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09">
        <v>239315</v>
      </c>
      <c r="P4" s="209"/>
    </row>
    <row r="5" spans="1:17" ht="22.5" customHeight="1">
      <c r="A5" t="s">
        <v>8</v>
      </c>
      <c r="C5" t="s">
        <v>0</v>
      </c>
      <c r="D5" s="209" t="s">
        <v>18</v>
      </c>
      <c r="E5" s="209"/>
      <c r="F5" s="209"/>
      <c r="G5" s="209"/>
      <c r="H5" s="209"/>
      <c r="J5" s="209" t="s">
        <v>10</v>
      </c>
      <c r="K5" s="209"/>
      <c r="L5" s="209" t="s">
        <v>11</v>
      </c>
      <c r="M5" s="209"/>
      <c r="N5" s="209" t="s">
        <v>5</v>
      </c>
      <c r="O5" s="209"/>
      <c r="P5" t="s">
        <v>6</v>
      </c>
      <c r="Q5" s="209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09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09" t="s">
        <v>19</v>
      </c>
      <c r="B49" s="209" t="s">
        <v>534</v>
      </c>
      <c r="C49" s="209"/>
      <c r="P49">
        <f>ROUND(P46*1.2681,2)</f>
        <v>4033.32</v>
      </c>
    </row>
    <row r="50" spans="1:16" ht="21.75" customHeight="1">
      <c r="A50" s="209"/>
      <c r="B50" s="209"/>
      <c r="C50" s="209"/>
      <c r="J50" s="209" t="str">
        <f>"("&amp;BAHTTEXT(P49)&amp;")"</f>
        <v>(สี่พันสามสิบสามบาทสามสิบสองสตางค์)</v>
      </c>
      <c r="K50" s="209"/>
      <c r="L50" s="209"/>
      <c r="M50" s="209"/>
      <c r="N50" s="209"/>
      <c r="O50" s="209"/>
      <c r="P50" s="209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แบบปร.4.1A!#REF!</f>
        <v>#REF!</v>
      </c>
    </row>
    <row r="2" spans="1:16" ht="22.5" customHeight="1">
      <c r="A2" t="e">
        <f>แบบปร.4.1A!#REF!</f>
        <v>#REF!</v>
      </c>
      <c r="M2" t="e">
        <f>แบบปร.4.1A!#REF!</f>
        <v>#REF!</v>
      </c>
    </row>
    <row r="3" spans="1:16" ht="22.5" customHeight="1">
      <c r="A3" t="e">
        <f>แบบปร.4.1A!#REF!</f>
        <v>#REF!</v>
      </c>
      <c r="M3" t="e">
        <f>แบบปร.4.1A!#REF!</f>
        <v>#REF!</v>
      </c>
    </row>
    <row r="4" spans="1:16" ht="22.5" customHeight="1">
      <c r="A4" t="e">
        <f>แบบปร.4.1A!#REF!</f>
        <v>#REF!</v>
      </c>
      <c r="M4" t="e">
        <f>แบบปร.4.1A!#REF!</f>
        <v>#REF!</v>
      </c>
      <c r="O4" s="209" t="e">
        <f>แบบปร.4.1A!#REF!</f>
        <v>#REF!</v>
      </c>
      <c r="P4" s="209"/>
    </row>
    <row r="5" spans="1:16">
      <c r="A5" t="s">
        <v>8</v>
      </c>
      <c r="B5" s="209" t="s">
        <v>0</v>
      </c>
      <c r="C5" s="209" t="s">
        <v>18</v>
      </c>
      <c r="D5" s="209"/>
      <c r="E5" s="209"/>
      <c r="F5" s="209" t="s">
        <v>1</v>
      </c>
      <c r="G5" t="s">
        <v>22</v>
      </c>
      <c r="H5" t="s">
        <v>23</v>
      </c>
      <c r="I5" t="s">
        <v>24</v>
      </c>
      <c r="J5" s="209" t="s">
        <v>25</v>
      </c>
      <c r="K5" s="209"/>
      <c r="L5" s="209" t="s">
        <v>26</v>
      </c>
      <c r="M5" s="209"/>
      <c r="N5" s="209"/>
      <c r="O5" s="209"/>
      <c r="P5" s="209" t="s">
        <v>12</v>
      </c>
    </row>
    <row r="6" spans="1:16" ht="24">
      <c r="A6" t="s">
        <v>9</v>
      </c>
      <c r="B6" s="209"/>
      <c r="C6" s="209"/>
      <c r="D6" s="209"/>
      <c r="E6" s="209"/>
      <c r="F6" s="209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09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แบบปร.4.1A!#REF!</f>
        <v>#REF!</v>
      </c>
    </row>
    <row r="2" spans="1:9" ht="22.5" customHeight="1">
      <c r="A2" t="e">
        <f>แบบปร.4.1A!#REF!</f>
        <v>#REF!</v>
      </c>
      <c r="G2" t="s">
        <v>84</v>
      </c>
    </row>
    <row r="3" spans="1:9" ht="22.5" customHeight="1">
      <c r="A3" t="e">
        <f>แบบปร.4.1A!#REF!</f>
        <v>#REF!</v>
      </c>
      <c r="G3" t="s">
        <v>33</v>
      </c>
    </row>
    <row r="4" spans="1:9" ht="22.5" customHeight="1">
      <c r="A4" t="e">
        <f>แบบปร.4.1A!#REF!</f>
        <v>#REF!</v>
      </c>
      <c r="G4" t="s">
        <v>40</v>
      </c>
      <c r="I4">
        <v>238551</v>
      </c>
    </row>
    <row r="5" spans="1:9">
      <c r="A5" t="s">
        <v>8</v>
      </c>
      <c r="B5" s="209" t="s">
        <v>0</v>
      </c>
      <c r="C5" s="209" t="s">
        <v>85</v>
      </c>
      <c r="D5" t="s">
        <v>86</v>
      </c>
      <c r="E5" t="s">
        <v>87</v>
      </c>
      <c r="F5" t="s">
        <v>21</v>
      </c>
      <c r="G5" s="209" t="s">
        <v>1</v>
      </c>
      <c r="H5" t="s">
        <v>88</v>
      </c>
      <c r="I5" s="209" t="s">
        <v>12</v>
      </c>
    </row>
    <row r="6" spans="1:9" ht="24">
      <c r="A6" t="s">
        <v>9</v>
      </c>
      <c r="B6" s="209"/>
      <c r="C6" s="209"/>
      <c r="D6" t="s">
        <v>89</v>
      </c>
      <c r="E6" t="s">
        <v>90</v>
      </c>
      <c r="F6" t="s">
        <v>7</v>
      </c>
      <c r="G6" s="209"/>
      <c r="H6" t="s">
        <v>99</v>
      </c>
      <c r="I6" s="209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0"/>
  <sheetViews>
    <sheetView view="pageBreakPreview" zoomScaleNormal="70" zoomScaleSheetLayoutView="100" workbookViewId="0">
      <selection activeCell="E11" sqref="E11:E12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7" width="9.140625" style="3"/>
    <col min="8" max="8" width="15.7109375" style="3" bestFit="1" customWidth="1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10" t="s">
        <v>730</v>
      </c>
      <c r="B3" s="210"/>
      <c r="C3" s="210"/>
      <c r="D3" s="210"/>
      <c r="E3" s="210"/>
      <c r="F3" s="210"/>
    </row>
    <row r="4" spans="1:11" ht="2.25" customHeight="1" thickBot="1">
      <c r="A4" s="211"/>
      <c r="B4" s="211"/>
      <c r="C4" s="211"/>
      <c r="D4" s="211"/>
      <c r="E4" s="211"/>
      <c r="F4" s="211"/>
    </row>
    <row r="5" spans="1:11">
      <c r="A5" s="4"/>
      <c r="B5" s="5" t="str">
        <f>แบบปร.4.1A!A3</f>
        <v xml:space="preserve">โครงการ : ปรับปรุงหอพักนักศึกษา ชาย 1 </v>
      </c>
      <c r="C5" s="6"/>
      <c r="D5" s="4"/>
      <c r="E5" s="6"/>
      <c r="F5" s="4"/>
    </row>
    <row r="6" spans="1:11">
      <c r="A6" s="7"/>
      <c r="B6" s="8" t="s">
        <v>541</v>
      </c>
      <c r="C6" s="9"/>
      <c r="D6" s="10"/>
      <c r="E6" s="9"/>
      <c r="F6" s="7"/>
    </row>
    <row r="7" spans="1:11">
      <c r="A7" s="7"/>
      <c r="B7" s="8" t="s">
        <v>540</v>
      </c>
      <c r="C7" s="9"/>
      <c r="D7" s="7"/>
      <c r="E7" s="9"/>
      <c r="F7" s="7"/>
    </row>
    <row r="8" spans="1:11">
      <c r="A8" s="7"/>
      <c r="B8" s="8" t="s">
        <v>667</v>
      </c>
      <c r="C8" s="9"/>
      <c r="D8" s="7"/>
      <c r="E8" s="9"/>
      <c r="F8" s="7"/>
    </row>
    <row r="9" spans="1:11">
      <c r="A9" s="7"/>
      <c r="B9" s="8" t="s">
        <v>596</v>
      </c>
      <c r="C9" s="9"/>
      <c r="D9" s="7"/>
      <c r="E9" s="9"/>
      <c r="F9" s="7"/>
    </row>
    <row r="10" spans="1:11" ht="25.5" thickBot="1">
      <c r="A10" s="7"/>
      <c r="B10" s="8" t="s">
        <v>737</v>
      </c>
      <c r="C10" s="9"/>
      <c r="D10" s="7"/>
      <c r="E10" s="9"/>
      <c r="F10" s="7"/>
    </row>
    <row r="11" spans="1:11" ht="25.5" thickTop="1">
      <c r="A11" s="212" t="s">
        <v>91</v>
      </c>
      <c r="B11" s="214" t="s">
        <v>0</v>
      </c>
      <c r="C11" s="215"/>
      <c r="D11" s="216"/>
      <c r="E11" s="220" t="s">
        <v>92</v>
      </c>
      <c r="F11" s="222" t="s">
        <v>12</v>
      </c>
    </row>
    <row r="12" spans="1:11" ht="16.5" customHeight="1" thickBot="1">
      <c r="A12" s="213"/>
      <c r="B12" s="217"/>
      <c r="C12" s="218"/>
      <c r="D12" s="219"/>
      <c r="E12" s="221"/>
      <c r="F12" s="223"/>
    </row>
    <row r="13" spans="1:11" ht="25.5" thickTop="1">
      <c r="A13" s="11"/>
      <c r="B13" s="225" t="s">
        <v>600</v>
      </c>
      <c r="C13" s="226"/>
      <c r="D13" s="227"/>
      <c r="E13" s="12"/>
      <c r="F13" s="13"/>
      <c r="K13" s="14"/>
    </row>
    <row r="14" spans="1:11" s="17" customFormat="1">
      <c r="A14" s="15">
        <v>1</v>
      </c>
      <c r="B14" s="228" t="s">
        <v>542</v>
      </c>
      <c r="C14" s="229"/>
      <c r="D14" s="230"/>
      <c r="E14" s="16"/>
      <c r="F14" s="13"/>
    </row>
    <row r="15" spans="1:11" s="17" customFormat="1">
      <c r="A15" s="15">
        <v>2</v>
      </c>
      <c r="B15" s="228" t="s">
        <v>543</v>
      </c>
      <c r="C15" s="229"/>
      <c r="D15" s="230"/>
      <c r="E15" s="16"/>
      <c r="F15" s="13"/>
    </row>
    <row r="16" spans="1:11" s="17" customFormat="1">
      <c r="A16" s="15">
        <v>3</v>
      </c>
      <c r="B16" s="228" t="s">
        <v>544</v>
      </c>
      <c r="C16" s="229"/>
      <c r="D16" s="230"/>
      <c r="E16" s="16"/>
      <c r="F16" s="13"/>
    </row>
    <row r="17" spans="1:33">
      <c r="A17" s="18"/>
      <c r="B17" s="231"/>
      <c r="C17" s="232"/>
      <c r="D17" s="233"/>
      <c r="E17" s="16"/>
      <c r="F17" s="13"/>
      <c r="K17" s="14"/>
    </row>
    <row r="18" spans="1:33" s="24" customFormat="1" ht="21.75" customHeight="1">
      <c r="A18" s="238" t="s">
        <v>19</v>
      </c>
      <c r="B18" s="19"/>
      <c r="C18" s="20"/>
      <c r="D18" s="21" t="s">
        <v>603</v>
      </c>
      <c r="E18" s="22"/>
      <c r="F18" s="23"/>
      <c r="I18" s="25"/>
    </row>
    <row r="19" spans="1:33" s="24" customFormat="1" ht="21.75" customHeight="1">
      <c r="A19" s="239"/>
      <c r="B19" s="26"/>
      <c r="C19" s="27"/>
      <c r="D19" s="27" t="s">
        <v>545</v>
      </c>
      <c r="E19" s="187"/>
      <c r="F19" s="28"/>
      <c r="H19" s="29"/>
      <c r="I19" s="30"/>
      <c r="J19" s="31"/>
    </row>
    <row r="20" spans="1:33" ht="25.5" thickBot="1">
      <c r="A20" s="240"/>
      <c r="B20" s="32" t="s">
        <v>546</v>
      </c>
      <c r="C20" s="241"/>
      <c r="D20" s="241"/>
      <c r="E20" s="241"/>
      <c r="F20" s="242"/>
      <c r="H20" s="14"/>
      <c r="J20" s="33"/>
    </row>
    <row r="21" spans="1:33" s="24" customFormat="1" ht="16.5" customHeight="1" thickTop="1">
      <c r="A21" s="34"/>
      <c r="B21" s="1"/>
      <c r="C21" s="35"/>
      <c r="D21" s="36"/>
      <c r="E21" s="37"/>
      <c r="F21" s="35"/>
      <c r="H21" s="3"/>
      <c r="I21" s="3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s="24" customFormat="1">
      <c r="A22" s="237"/>
      <c r="B22" s="237"/>
      <c r="C22" s="237"/>
      <c r="D22" s="237"/>
      <c r="E22" s="237"/>
      <c r="F22" s="237"/>
      <c r="H22" s="3"/>
      <c r="I22" s="3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s="24" customFormat="1">
      <c r="A23" s="236"/>
      <c r="B23" s="236"/>
      <c r="C23" s="236"/>
      <c r="D23" s="236"/>
      <c r="E23" s="236"/>
      <c r="F23" s="236"/>
      <c r="H23" s="3"/>
      <c r="I23" s="3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4" customFormat="1" ht="14.25" customHeight="1">
      <c r="A24" s="34"/>
      <c r="B24" s="1"/>
      <c r="C24" s="35"/>
      <c r="D24" s="36"/>
      <c r="E24" s="37"/>
      <c r="F24" s="35"/>
      <c r="H24" s="3"/>
      <c r="I24" s="3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4" customFormat="1">
      <c r="A25" s="34"/>
      <c r="B25" s="39"/>
      <c r="C25" s="234"/>
      <c r="D25" s="234"/>
      <c r="E25" s="3" t="s">
        <v>733</v>
      </c>
      <c r="G25" s="40"/>
      <c r="H25" s="40"/>
    </row>
    <row r="26" spans="1:33" s="24" customFormat="1" ht="34.5" customHeight="1">
      <c r="A26" s="34"/>
      <c r="B26" s="41"/>
      <c r="C26" s="235"/>
      <c r="D26" s="235"/>
      <c r="E26" s="42" t="s">
        <v>731</v>
      </c>
      <c r="F26" s="43"/>
      <c r="G26" s="44"/>
      <c r="H26" s="44"/>
    </row>
    <row r="27" spans="1:33" s="24" customFormat="1">
      <c r="B27" s="39"/>
      <c r="C27" s="45"/>
      <c r="D27" s="43"/>
      <c r="E27" s="39" t="s">
        <v>732</v>
      </c>
      <c r="F27" s="43"/>
      <c r="G27" s="44"/>
      <c r="H27" s="44"/>
    </row>
    <row r="28" spans="1:33" s="24" customFormat="1">
      <c r="B28" s="171"/>
      <c r="C28" s="3"/>
      <c r="E28" s="171"/>
      <c r="F28" s="3"/>
    </row>
    <row r="29" spans="1:33" s="24" customFormat="1">
      <c r="B29" s="42"/>
      <c r="C29" s="42"/>
      <c r="D29" s="46"/>
      <c r="E29" s="42"/>
      <c r="F29" s="47"/>
      <c r="G29" s="40"/>
    </row>
    <row r="30" spans="1:33" s="24" customFormat="1">
      <c r="B30" s="39"/>
      <c r="C30" s="39"/>
      <c r="D30" s="46"/>
      <c r="E30" s="39"/>
      <c r="F30" s="39"/>
      <c r="G30" s="40"/>
    </row>
    <row r="31" spans="1:33" s="24" customFormat="1">
      <c r="B31" s="171"/>
      <c r="C31" s="3"/>
      <c r="E31" s="171"/>
      <c r="F31" s="3"/>
      <c r="I31" s="171"/>
    </row>
    <row r="32" spans="1:33" s="24" customFormat="1">
      <c r="A32" s="34"/>
      <c r="B32" s="172"/>
      <c r="C32" s="42"/>
      <c r="D32" s="46"/>
      <c r="E32" s="224"/>
      <c r="F32" s="224"/>
      <c r="G32" s="48"/>
      <c r="I32" s="42"/>
    </row>
    <row r="33" spans="1:32" s="24" customFormat="1">
      <c r="A33" s="34"/>
      <c r="B33" s="180"/>
      <c r="C33" s="42"/>
      <c r="D33" s="46"/>
      <c r="E33" s="178"/>
      <c r="F33" s="178"/>
      <c r="G33" s="181"/>
      <c r="I33" s="42"/>
    </row>
    <row r="34" spans="1:32" s="24" customFormat="1">
      <c r="A34" s="34"/>
      <c r="B34" s="179"/>
      <c r="C34" s="3"/>
      <c r="D34" s="50"/>
      <c r="E34" s="182"/>
      <c r="F34" s="3"/>
      <c r="G34" s="44"/>
    </row>
    <row r="35" spans="1:32">
      <c r="A35" s="39"/>
      <c r="B35" s="180"/>
      <c r="C35" s="42"/>
      <c r="D35" s="39"/>
      <c r="E35" s="183"/>
      <c r="F35" s="4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>
      <c r="A36" s="48"/>
      <c r="B36" s="39"/>
      <c r="C36" s="52"/>
      <c r="D36" s="39"/>
      <c r="E36" s="39"/>
      <c r="F36" s="52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>
      <c r="A37" s="39"/>
      <c r="B37" s="182"/>
      <c r="C37" s="3"/>
      <c r="D37" s="39"/>
      <c r="E37" s="39"/>
      <c r="F37" s="45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2">
      <c r="A38" s="48"/>
      <c r="B38" s="183"/>
      <c r="C38" s="42"/>
      <c r="D38" s="39"/>
      <c r="E38" s="39"/>
      <c r="F38" s="5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</sheetData>
  <mergeCells count="18">
    <mergeCell ref="E32:F32"/>
    <mergeCell ref="B13:D13"/>
    <mergeCell ref="B14:D14"/>
    <mergeCell ref="B15:D15"/>
    <mergeCell ref="B16:D16"/>
    <mergeCell ref="B17:D17"/>
    <mergeCell ref="C25:D25"/>
    <mergeCell ref="C26:D26"/>
    <mergeCell ref="A23:F23"/>
    <mergeCell ref="A22:F22"/>
    <mergeCell ref="A18:A20"/>
    <mergeCell ref="C20:F20"/>
    <mergeCell ref="A3:F3"/>
    <mergeCell ref="A4:F4"/>
    <mergeCell ref="A11:A12"/>
    <mergeCell ref="B11:D12"/>
    <mergeCell ref="E11:E12"/>
    <mergeCell ref="F11:F1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3"/>
  <sheetViews>
    <sheetView view="pageBreakPreview" topLeftCell="A13" zoomScale="90" zoomScaleNormal="55" zoomScaleSheetLayoutView="90" workbookViewId="0">
      <selection activeCell="F28" sqref="F28:F30"/>
    </sheetView>
  </sheetViews>
  <sheetFormatPr defaultRowHeight="24.75"/>
  <cols>
    <col min="1" max="1" width="6.5703125" style="34" customWidth="1"/>
    <col min="2" max="2" width="47.140625" style="34" customWidth="1"/>
    <col min="3" max="4" width="15.85546875" style="67" customWidth="1"/>
    <col min="5" max="5" width="19.85546875" style="67" customWidth="1"/>
    <col min="6" max="6" width="16.140625" style="34" customWidth="1"/>
    <col min="7" max="7" width="19.7109375" style="67" customWidth="1"/>
    <col min="8" max="8" width="30.5703125" style="34" bestFit="1" customWidth="1"/>
    <col min="9" max="9" width="9.140625" style="34"/>
    <col min="10" max="10" width="16" style="34" customWidth="1"/>
    <col min="11" max="11" width="39.42578125" style="34" customWidth="1"/>
    <col min="12" max="12" width="11.85546875" style="34" customWidth="1"/>
    <col min="13" max="16384" width="9.140625" style="34"/>
  </cols>
  <sheetData>
    <row r="1" spans="1:13" ht="54" customHeight="1">
      <c r="A1" s="237"/>
      <c r="B1" s="237"/>
      <c r="C1" s="237"/>
      <c r="D1" s="237"/>
      <c r="E1" s="237"/>
      <c r="F1" s="237"/>
      <c r="G1" s="237"/>
      <c r="H1" s="237"/>
    </row>
    <row r="2" spans="1:13" ht="25.5" thickBot="1">
      <c r="A2" s="243" t="s">
        <v>738</v>
      </c>
      <c r="B2" s="243"/>
      <c r="C2" s="243"/>
      <c r="D2" s="243"/>
      <c r="E2" s="243"/>
      <c r="F2" s="243"/>
      <c r="G2" s="243"/>
      <c r="H2" s="243"/>
    </row>
    <row r="3" spans="1:13" ht="21" customHeight="1">
      <c r="A3" s="53"/>
      <c r="B3" s="8" t="str">
        <f>แบบปร.4.1A!A3</f>
        <v xml:space="preserve">โครงการ : ปรับปรุงหอพักนักศึกษา ชาย 1 </v>
      </c>
      <c r="C3" s="54"/>
      <c r="D3" s="54"/>
      <c r="E3" s="55"/>
      <c r="F3" s="56"/>
      <c r="G3" s="55"/>
      <c r="H3" s="56"/>
    </row>
    <row r="4" spans="1:13" ht="21" customHeight="1">
      <c r="A4" s="53"/>
      <c r="B4" s="8" t="s">
        <v>541</v>
      </c>
      <c r="C4" s="57"/>
      <c r="D4" s="57"/>
      <c r="E4" s="58"/>
      <c r="F4" s="59"/>
      <c r="G4" s="58"/>
      <c r="H4" s="59"/>
    </row>
    <row r="5" spans="1:13" ht="21" customHeight="1">
      <c r="A5" s="53"/>
      <c r="B5" s="8" t="s">
        <v>540</v>
      </c>
      <c r="C5" s="57"/>
      <c r="D5" s="57"/>
      <c r="E5" s="58"/>
      <c r="F5" s="59"/>
      <c r="G5" s="58"/>
      <c r="H5" s="59"/>
    </row>
    <row r="6" spans="1:13" ht="21" customHeight="1">
      <c r="A6" s="53"/>
      <c r="B6" s="8" t="s">
        <v>667</v>
      </c>
      <c r="C6" s="57"/>
      <c r="D6" s="57"/>
      <c r="E6" s="58"/>
      <c r="F6" s="59"/>
      <c r="G6" s="58"/>
      <c r="H6" s="59"/>
    </row>
    <row r="7" spans="1:13" ht="21" customHeight="1">
      <c r="A7" s="53"/>
      <c r="B7" s="8" t="s">
        <v>596</v>
      </c>
      <c r="C7" s="57"/>
      <c r="D7" s="57"/>
      <c r="E7" s="58"/>
      <c r="F7" s="59"/>
      <c r="G7" s="58"/>
      <c r="H7" s="59"/>
    </row>
    <row r="8" spans="1:13" ht="21" customHeight="1">
      <c r="A8" s="53"/>
      <c r="B8" s="8" t="s">
        <v>597</v>
      </c>
      <c r="C8" s="57"/>
      <c r="D8" s="60"/>
      <c r="E8" s="57" t="s">
        <v>103</v>
      </c>
      <c r="F8" s="59"/>
      <c r="G8" s="58"/>
      <c r="H8" s="59"/>
    </row>
    <row r="9" spans="1:13" s="10" customFormat="1">
      <c r="A9" s="244" t="s">
        <v>91</v>
      </c>
      <c r="B9" s="246" t="s">
        <v>0</v>
      </c>
      <c r="C9" s="61" t="s">
        <v>11</v>
      </c>
      <c r="D9" s="61" t="s">
        <v>16</v>
      </c>
      <c r="E9" s="61" t="s">
        <v>34</v>
      </c>
      <c r="F9" s="248" t="s">
        <v>611</v>
      </c>
      <c r="G9" s="61" t="s">
        <v>17</v>
      </c>
      <c r="H9" s="246" t="s">
        <v>12</v>
      </c>
    </row>
    <row r="10" spans="1:13" s="10" customFormat="1" ht="32.25" customHeight="1">
      <c r="A10" s="245"/>
      <c r="B10" s="247"/>
      <c r="C10" s="62" t="s">
        <v>598</v>
      </c>
      <c r="D10" s="62" t="s">
        <v>598</v>
      </c>
      <c r="E10" s="62" t="s">
        <v>598</v>
      </c>
      <c r="F10" s="249"/>
      <c r="G10" s="62" t="s">
        <v>598</v>
      </c>
      <c r="H10" s="247"/>
      <c r="J10" s="63"/>
      <c r="K10" s="63"/>
      <c r="L10" s="63"/>
      <c r="M10" s="63"/>
    </row>
    <row r="11" spans="1:13">
      <c r="A11" s="64"/>
      <c r="B11" s="65" t="s">
        <v>542</v>
      </c>
      <c r="C11" s="66"/>
      <c r="D11" s="66"/>
      <c r="E11" s="66"/>
      <c r="F11" s="64"/>
      <c r="G11" s="66"/>
      <c r="H11" s="64"/>
      <c r="L11" s="67"/>
    </row>
    <row r="12" spans="1:13" s="73" customFormat="1">
      <c r="A12" s="68">
        <v>1</v>
      </c>
      <c r="B12" s="69" t="s">
        <v>671</v>
      </c>
      <c r="C12" s="70"/>
      <c r="D12" s="70"/>
      <c r="E12" s="70"/>
      <c r="F12" s="71"/>
      <c r="G12" s="70"/>
      <c r="H12" s="69" t="s">
        <v>660</v>
      </c>
      <c r="K12" s="34"/>
      <c r="L12" s="74"/>
    </row>
    <row r="13" spans="1:13">
      <c r="A13" s="75"/>
      <c r="B13" s="76"/>
      <c r="C13" s="77"/>
      <c r="D13" s="77"/>
      <c r="E13" s="77"/>
      <c r="F13" s="78"/>
      <c r="G13" s="70"/>
      <c r="H13" s="69" t="s">
        <v>661</v>
      </c>
      <c r="L13" s="67"/>
    </row>
    <row r="14" spans="1:13">
      <c r="A14" s="75"/>
      <c r="B14" s="76"/>
      <c r="C14" s="77"/>
      <c r="D14" s="77"/>
      <c r="E14" s="77"/>
      <c r="F14" s="78"/>
      <c r="G14" s="70"/>
      <c r="H14" s="69" t="s">
        <v>662</v>
      </c>
      <c r="L14" s="67"/>
    </row>
    <row r="15" spans="1:13">
      <c r="A15" s="80"/>
      <c r="B15" s="76"/>
      <c r="C15" s="77"/>
      <c r="D15" s="77"/>
      <c r="E15" s="77"/>
      <c r="F15" s="78"/>
      <c r="G15" s="70"/>
      <c r="H15" s="69" t="s">
        <v>666</v>
      </c>
      <c r="L15" s="67"/>
    </row>
    <row r="16" spans="1:13">
      <c r="A16" s="75"/>
      <c r="B16" s="76"/>
      <c r="C16" s="77"/>
      <c r="D16" s="77"/>
      <c r="E16" s="77"/>
      <c r="F16" s="78"/>
      <c r="G16" s="70"/>
      <c r="H16" s="79"/>
      <c r="L16" s="67"/>
    </row>
    <row r="17" spans="1:12">
      <c r="A17" s="80"/>
      <c r="B17" s="76"/>
      <c r="C17" s="77"/>
      <c r="D17" s="77"/>
      <c r="E17" s="77"/>
      <c r="F17" s="78"/>
      <c r="G17" s="70"/>
      <c r="H17" s="75"/>
      <c r="L17" s="67"/>
    </row>
    <row r="18" spans="1:12">
      <c r="A18" s="80"/>
      <c r="B18" s="76"/>
      <c r="C18" s="77"/>
      <c r="D18" s="77"/>
      <c r="E18" s="77"/>
      <c r="F18" s="78"/>
      <c r="G18" s="70"/>
      <c r="H18" s="75"/>
    </row>
    <row r="19" spans="1:12">
      <c r="A19" s="81"/>
      <c r="B19" s="82"/>
      <c r="C19" s="83"/>
      <c r="D19" s="83"/>
      <c r="E19" s="83"/>
      <c r="F19" s="84"/>
      <c r="G19" s="85"/>
      <c r="H19" s="86"/>
    </row>
    <row r="20" spans="1:12">
      <c r="A20" s="250" t="s">
        <v>19</v>
      </c>
      <c r="B20" s="253" t="s">
        <v>602</v>
      </c>
      <c r="C20" s="254"/>
      <c r="D20" s="254"/>
      <c r="E20" s="254"/>
      <c r="F20" s="255"/>
      <c r="G20" s="87"/>
      <c r="H20" s="88"/>
      <c r="J20" s="34">
        <v>2082019.75</v>
      </c>
      <c r="K20" s="89"/>
    </row>
    <row r="21" spans="1:12">
      <c r="A21" s="251"/>
      <c r="B21" s="90" t="s">
        <v>37</v>
      </c>
      <c r="C21" s="91"/>
      <c r="D21" s="91"/>
      <c r="E21" s="91"/>
      <c r="F21" s="91"/>
      <c r="G21" s="92"/>
      <c r="H21" s="93"/>
      <c r="J21" s="67">
        <f>G12</f>
        <v>0</v>
      </c>
      <c r="K21" s="89"/>
    </row>
    <row r="22" spans="1:12">
      <c r="A22" s="252"/>
      <c r="B22" s="94" t="s">
        <v>20</v>
      </c>
      <c r="C22" s="256"/>
      <c r="D22" s="257"/>
      <c r="E22" s="257"/>
      <c r="F22" s="257"/>
      <c r="G22" s="257"/>
      <c r="H22" s="258"/>
      <c r="J22" s="67">
        <f>J20-J21</f>
        <v>2082019.75</v>
      </c>
    </row>
    <row r="23" spans="1:12" ht="9" customHeight="1">
      <c r="A23" s="95"/>
      <c r="B23" s="95"/>
      <c r="C23" s="96"/>
      <c r="D23" s="96"/>
      <c r="E23" s="96"/>
      <c r="F23" s="95"/>
      <c r="G23" s="96"/>
      <c r="H23" s="95"/>
    </row>
    <row r="24" spans="1:12" s="3" customFormat="1">
      <c r="A24" s="34"/>
      <c r="B24" s="97" t="s">
        <v>38</v>
      </c>
      <c r="C24" s="98">
        <v>0</v>
      </c>
      <c r="D24" s="99" t="s">
        <v>83</v>
      </c>
      <c r="E24" s="100"/>
      <c r="F24" s="100"/>
      <c r="G24" s="101"/>
      <c r="H24" s="101"/>
      <c r="J24" s="14"/>
      <c r="K24" s="102"/>
    </row>
    <row r="25" spans="1:12" s="17" customFormat="1">
      <c r="A25" s="34"/>
      <c r="B25" s="97" t="s">
        <v>39</v>
      </c>
      <c r="C25" s="98">
        <v>0</v>
      </c>
      <c r="D25" s="99" t="s">
        <v>547</v>
      </c>
      <c r="E25" s="49"/>
      <c r="F25" s="49"/>
      <c r="G25" s="103"/>
      <c r="H25" s="103"/>
    </row>
    <row r="26" spans="1:12" s="24" customFormat="1" ht="15" customHeight="1">
      <c r="A26" s="34"/>
      <c r="B26" s="34"/>
      <c r="C26" s="49"/>
      <c r="D26" s="50"/>
      <c r="E26" s="49"/>
      <c r="F26" s="49"/>
      <c r="G26" s="103"/>
      <c r="H26" s="103"/>
    </row>
    <row r="27" spans="1:12" s="24" customFormat="1">
      <c r="A27" s="259"/>
      <c r="B27" s="259"/>
      <c r="C27" s="259"/>
      <c r="D27" s="50"/>
      <c r="E27" s="49"/>
      <c r="F27" s="259"/>
      <c r="G27" s="259"/>
      <c r="H27" s="259"/>
    </row>
    <row r="28" spans="1:12" s="24" customFormat="1">
      <c r="A28" s="34"/>
      <c r="B28" s="39"/>
      <c r="D28" s="234"/>
      <c r="E28" s="234"/>
      <c r="F28" s="3" t="s">
        <v>734</v>
      </c>
      <c r="G28" s="40"/>
      <c r="H28" s="40"/>
    </row>
    <row r="29" spans="1:12" s="24" customFormat="1">
      <c r="A29" s="34"/>
      <c r="B29" s="41"/>
      <c r="D29" s="235"/>
      <c r="E29" s="235"/>
      <c r="F29" s="42" t="s">
        <v>735</v>
      </c>
      <c r="G29" s="44"/>
      <c r="H29" s="44"/>
    </row>
    <row r="30" spans="1:12" s="24" customFormat="1">
      <c r="B30" s="39"/>
      <c r="C30" s="45"/>
      <c r="D30" s="43"/>
      <c r="E30" s="39"/>
      <c r="F30" s="208" t="s">
        <v>736</v>
      </c>
      <c r="G30" s="44"/>
      <c r="H30" s="44"/>
    </row>
    <row r="31" spans="1:12" s="24" customFormat="1">
      <c r="B31" s="182"/>
      <c r="C31" s="3"/>
      <c r="D31" s="3"/>
      <c r="F31" s="234"/>
      <c r="G31" s="234"/>
      <c r="H31" s="3"/>
    </row>
    <row r="32" spans="1:12" s="24" customFormat="1">
      <c r="B32" s="183"/>
      <c r="C32" s="46"/>
      <c r="D32" s="46"/>
      <c r="F32" s="235"/>
      <c r="G32" s="235"/>
      <c r="H32" s="40"/>
    </row>
    <row r="33" spans="1:11" s="24" customFormat="1">
      <c r="B33" s="39"/>
      <c r="C33" s="46"/>
      <c r="D33" s="46"/>
      <c r="F33" s="39"/>
      <c r="G33" s="39"/>
      <c r="H33" s="40"/>
    </row>
    <row r="34" spans="1:11" s="24" customFormat="1">
      <c r="B34" s="182"/>
      <c r="C34" s="3"/>
      <c r="D34" s="3"/>
      <c r="F34" s="234"/>
      <c r="G34" s="234"/>
      <c r="H34" s="3"/>
    </row>
    <row r="35" spans="1:11" s="24" customFormat="1">
      <c r="A35" s="34"/>
      <c r="B35" s="185"/>
      <c r="C35" s="46"/>
      <c r="D35" s="46"/>
      <c r="F35" s="235"/>
      <c r="G35" s="235"/>
      <c r="H35" s="48"/>
    </row>
    <row r="36" spans="1:11" s="24" customFormat="1">
      <c r="A36" s="34"/>
      <c r="B36" s="184"/>
      <c r="C36" s="50"/>
      <c r="D36" s="50"/>
      <c r="E36" s="49"/>
      <c r="F36" s="49"/>
      <c r="G36" s="44"/>
      <c r="H36" s="44"/>
    </row>
    <row r="37" spans="1:11" s="24" customFormat="1">
      <c r="B37" s="182"/>
      <c r="C37" s="3"/>
      <c r="D37" s="3"/>
      <c r="F37" s="234"/>
      <c r="G37" s="234"/>
      <c r="H37" s="3"/>
      <c r="J37" s="171"/>
    </row>
    <row r="38" spans="1:11" s="24" customFormat="1">
      <c r="A38" s="34"/>
      <c r="B38" s="185"/>
      <c r="C38" s="108"/>
      <c r="D38" s="46"/>
      <c r="F38" s="260"/>
      <c r="G38" s="260"/>
      <c r="H38" s="46"/>
      <c r="J38" s="42"/>
    </row>
    <row r="39" spans="1:11" s="24" customFormat="1">
      <c r="A39" s="34"/>
      <c r="B39" s="34"/>
      <c r="C39" s="49"/>
      <c r="D39" s="50"/>
      <c r="E39" s="49"/>
      <c r="F39" s="49"/>
      <c r="G39" s="44"/>
      <c r="H39" s="44"/>
    </row>
    <row r="40" spans="1:11" s="3" customFormat="1">
      <c r="A40" s="107"/>
      <c r="B40" s="182"/>
      <c r="D40" s="40"/>
      <c r="E40" s="40"/>
      <c r="F40" s="49"/>
      <c r="G40" s="44"/>
      <c r="H40" s="44"/>
    </row>
    <row r="41" spans="1:11" s="3" customFormat="1">
      <c r="A41" s="108"/>
      <c r="B41" s="185"/>
      <c r="C41" s="108"/>
      <c r="D41" s="40"/>
      <c r="E41" s="40"/>
      <c r="F41" s="40"/>
      <c r="G41" s="101"/>
      <c r="H41" s="101"/>
    </row>
    <row r="42" spans="1:11" s="3" customFormat="1">
      <c r="A42" s="40"/>
      <c r="B42" s="40"/>
      <c r="C42" s="40"/>
      <c r="D42" s="40"/>
      <c r="E42" s="40"/>
      <c r="F42" s="40"/>
      <c r="G42" s="40"/>
      <c r="H42" s="40"/>
      <c r="K42" s="102"/>
    </row>
    <row r="43" spans="1:11" s="3" customFormat="1" ht="36.75" customHeight="1">
      <c r="A43" s="259"/>
      <c r="B43" s="259"/>
      <c r="C43" s="259"/>
      <c r="D43" s="40"/>
      <c r="E43" s="40"/>
      <c r="F43" s="40"/>
      <c r="G43" s="40"/>
      <c r="H43" s="40"/>
    </row>
    <row r="44" spans="1:11" s="3" customFormat="1" ht="29.25" customHeight="1">
      <c r="A44" s="259"/>
      <c r="B44" s="259"/>
      <c r="C44" s="259"/>
      <c r="D44" s="40"/>
      <c r="E44" s="40"/>
      <c r="F44" s="40"/>
      <c r="G44" s="101"/>
      <c r="H44" s="101"/>
    </row>
    <row r="45" spans="1:11" s="3" customFormat="1" ht="14.25" customHeight="1">
      <c r="A45" s="34"/>
      <c r="B45" s="101"/>
      <c r="C45" s="101"/>
      <c r="D45" s="40"/>
      <c r="E45" s="40"/>
      <c r="F45" s="40"/>
      <c r="G45" s="40"/>
      <c r="H45" s="40"/>
    </row>
    <row r="46" spans="1:11" s="3" customFormat="1" ht="36.75" customHeight="1">
      <c r="A46" s="259"/>
      <c r="B46" s="259"/>
      <c r="C46" s="259"/>
      <c r="D46" s="40"/>
      <c r="E46" s="40"/>
      <c r="F46" s="40"/>
      <c r="G46" s="40"/>
      <c r="H46" s="40"/>
    </row>
    <row r="47" spans="1:11" s="3" customFormat="1" ht="29.25" customHeight="1">
      <c r="A47" s="259"/>
      <c r="B47" s="259"/>
      <c r="C47" s="259"/>
      <c r="D47" s="40"/>
      <c r="E47" s="40"/>
      <c r="F47" s="40"/>
      <c r="G47" s="101"/>
      <c r="H47" s="101"/>
    </row>
    <row r="48" spans="1:11" s="3" customFormat="1" ht="14.25" customHeight="1">
      <c r="A48" s="34"/>
      <c r="B48" s="34"/>
      <c r="C48" s="49"/>
      <c r="D48" s="40"/>
      <c r="E48" s="40"/>
      <c r="F48" s="40"/>
      <c r="G48" s="40"/>
      <c r="H48" s="40"/>
    </row>
    <row r="49" spans="1:8" s="3" customFormat="1" ht="36.75" customHeight="1">
      <c r="A49" s="259"/>
      <c r="B49" s="259"/>
      <c r="C49" s="259"/>
      <c r="D49" s="40"/>
      <c r="E49" s="40"/>
      <c r="F49" s="40"/>
      <c r="G49" s="40"/>
      <c r="H49" s="40"/>
    </row>
    <row r="50" spans="1:8" s="3" customFormat="1" ht="29.25" customHeight="1">
      <c r="A50" s="259"/>
      <c r="B50" s="259"/>
      <c r="C50" s="259"/>
      <c r="D50" s="40"/>
      <c r="E50" s="40"/>
      <c r="F50" s="40"/>
      <c r="G50" s="101"/>
      <c r="H50" s="101"/>
    </row>
    <row r="51" spans="1:8" s="3" customFormat="1">
      <c r="A51" s="48"/>
      <c r="B51" s="48"/>
      <c r="C51" s="48"/>
      <c r="D51" s="40"/>
      <c r="E51" s="40"/>
      <c r="F51" s="40"/>
      <c r="G51" s="40"/>
      <c r="H51" s="40"/>
    </row>
    <row r="52" spans="1:8" s="3" customFormat="1">
      <c r="A52" s="34"/>
      <c r="B52" s="48"/>
      <c r="C52" s="49"/>
      <c r="D52" s="40"/>
      <c r="E52" s="40"/>
      <c r="F52" s="40"/>
      <c r="G52" s="40"/>
      <c r="H52" s="40"/>
    </row>
    <row r="53" spans="1:8">
      <c r="F53" s="40"/>
      <c r="G53" s="40"/>
      <c r="H53" s="40"/>
    </row>
  </sheetData>
  <mergeCells count="25">
    <mergeCell ref="F31:G31"/>
    <mergeCell ref="A27:C27"/>
    <mergeCell ref="F27:H27"/>
    <mergeCell ref="A20:A22"/>
    <mergeCell ref="B20:F20"/>
    <mergeCell ref="C22:H22"/>
    <mergeCell ref="A50:C50"/>
    <mergeCell ref="F35:G35"/>
    <mergeCell ref="A43:C43"/>
    <mergeCell ref="A44:C44"/>
    <mergeCell ref="A49:C49"/>
    <mergeCell ref="A46:C46"/>
    <mergeCell ref="A47:C47"/>
    <mergeCell ref="F37:G37"/>
    <mergeCell ref="F38:G38"/>
    <mergeCell ref="F32:G32"/>
    <mergeCell ref="F34:G34"/>
    <mergeCell ref="D28:E28"/>
    <mergeCell ref="D29:E29"/>
    <mergeCell ref="A1:H1"/>
    <mergeCell ref="A2:H2"/>
    <mergeCell ref="A9:A10"/>
    <mergeCell ref="B9:B10"/>
    <mergeCell ref="F9:F10"/>
    <mergeCell ref="H9:H1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3" fitToWidth="0" fitToHeight="0" orientation="portrait" blackAndWhite="1" r:id="rId1"/>
  <headerFooter>
    <oddHeader xml:space="preserve">&amp;Rแบบ ปร. 5.1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9"/>
  <sheetViews>
    <sheetView view="pageBreakPreview" zoomScale="90" zoomScaleNormal="55" zoomScaleSheetLayoutView="90" workbookViewId="0">
      <selection activeCell="D29" sqref="D29"/>
    </sheetView>
  </sheetViews>
  <sheetFormatPr defaultRowHeight="24.75"/>
  <cols>
    <col min="1" max="1" width="6.5703125" style="34" customWidth="1"/>
    <col min="2" max="2" width="37" style="34" customWidth="1"/>
    <col min="3" max="3" width="26.140625" style="67" customWidth="1"/>
    <col min="4" max="4" width="19.42578125" style="34" customWidth="1"/>
    <col min="5" max="5" width="29.7109375" style="67" customWidth="1"/>
    <col min="6" max="6" width="29.7109375" style="34" customWidth="1"/>
    <col min="7" max="7" width="9.140625" style="34"/>
    <col min="8" max="8" width="10.5703125" style="34" bestFit="1" customWidth="1"/>
    <col min="9" max="9" width="39.42578125" style="34" customWidth="1"/>
    <col min="10" max="10" width="11.85546875" style="34" customWidth="1"/>
    <col min="11" max="16384" width="9.140625" style="34"/>
  </cols>
  <sheetData>
    <row r="1" spans="1:11" ht="54" customHeight="1">
      <c r="A1" s="237"/>
      <c r="B1" s="237"/>
      <c r="C1" s="237"/>
      <c r="D1" s="237"/>
      <c r="E1" s="237"/>
      <c r="F1" s="237"/>
    </row>
    <row r="2" spans="1:11" ht="25.5" thickBot="1">
      <c r="A2" s="243" t="str">
        <f>'แบบปร.5.1 A'!A2:H2</f>
        <v>สรุปปริมาณราคาค่าก่อสร้าง</v>
      </c>
      <c r="B2" s="243"/>
      <c r="C2" s="243"/>
      <c r="D2" s="243"/>
      <c r="E2" s="243"/>
      <c r="F2" s="243"/>
    </row>
    <row r="3" spans="1:11" ht="21" customHeight="1">
      <c r="A3" s="53"/>
      <c r="B3" s="8" t="str">
        <f>แบบปร.4.1A!A3</f>
        <v xml:space="preserve">โครงการ : ปรับปรุงหอพักนักศึกษา ชาย 1 </v>
      </c>
      <c r="C3" s="55"/>
      <c r="D3" s="56"/>
      <c r="E3" s="55"/>
      <c r="F3" s="56"/>
    </row>
    <row r="4" spans="1:11" ht="21" customHeight="1">
      <c r="A4" s="53"/>
      <c r="B4" s="8" t="s">
        <v>541</v>
      </c>
      <c r="C4" s="58"/>
      <c r="D4" s="59"/>
      <c r="E4" s="58"/>
      <c r="F4" s="59"/>
    </row>
    <row r="5" spans="1:11" ht="21" customHeight="1">
      <c r="A5" s="53"/>
      <c r="B5" s="8" t="s">
        <v>540</v>
      </c>
      <c r="C5" s="58"/>
      <c r="D5" s="59"/>
      <c r="E5" s="58"/>
      <c r="F5" s="59"/>
    </row>
    <row r="6" spans="1:11" ht="21" customHeight="1">
      <c r="A6" s="53"/>
      <c r="B6" s="8" t="s">
        <v>667</v>
      </c>
      <c r="C6" s="58"/>
      <c r="D6" s="59"/>
      <c r="E6" s="58"/>
      <c r="F6" s="59"/>
    </row>
    <row r="7" spans="1:11" ht="21" customHeight="1">
      <c r="A7" s="53"/>
      <c r="B7" s="8" t="s">
        <v>596</v>
      </c>
      <c r="C7" s="58"/>
      <c r="D7" s="59"/>
      <c r="E7" s="58"/>
      <c r="F7" s="59"/>
    </row>
    <row r="8" spans="1:11" ht="21" customHeight="1">
      <c r="A8" s="53"/>
      <c r="B8" s="8" t="s">
        <v>597</v>
      </c>
      <c r="C8" s="60"/>
      <c r="D8" s="59" t="s">
        <v>103</v>
      </c>
      <c r="E8" s="58"/>
      <c r="F8" s="59"/>
    </row>
    <row r="9" spans="1:11" s="10" customFormat="1">
      <c r="A9" s="244" t="s">
        <v>91</v>
      </c>
      <c r="B9" s="246" t="s">
        <v>0</v>
      </c>
      <c r="C9" s="61" t="s">
        <v>34</v>
      </c>
      <c r="D9" s="248" t="s">
        <v>599</v>
      </c>
      <c r="E9" s="61" t="s">
        <v>17</v>
      </c>
      <c r="F9" s="246" t="s">
        <v>12</v>
      </c>
    </row>
    <row r="10" spans="1:11" s="10" customFormat="1" ht="32.25" customHeight="1">
      <c r="A10" s="245"/>
      <c r="B10" s="247"/>
      <c r="C10" s="62" t="s">
        <v>598</v>
      </c>
      <c r="D10" s="249"/>
      <c r="E10" s="62" t="s">
        <v>598</v>
      </c>
      <c r="F10" s="247"/>
      <c r="H10" s="63"/>
      <c r="I10" s="63"/>
      <c r="J10" s="63"/>
      <c r="K10" s="63"/>
    </row>
    <row r="11" spans="1:11">
      <c r="A11" s="64"/>
      <c r="B11" s="177" t="s">
        <v>604</v>
      </c>
      <c r="C11" s="66"/>
      <c r="D11" s="64"/>
      <c r="E11" s="66"/>
      <c r="F11" s="64"/>
      <c r="J11" s="67"/>
    </row>
    <row r="12" spans="1:11" s="73" customFormat="1">
      <c r="A12" s="68">
        <v>1</v>
      </c>
      <c r="B12" s="104" t="s">
        <v>605</v>
      </c>
      <c r="C12" s="70"/>
      <c r="D12" s="191"/>
      <c r="E12" s="70"/>
      <c r="F12" s="72"/>
      <c r="I12" s="34"/>
      <c r="J12" s="74"/>
    </row>
    <row r="13" spans="1:11">
      <c r="A13" s="75"/>
      <c r="B13" s="76"/>
      <c r="C13" s="77"/>
      <c r="D13" s="78"/>
      <c r="E13" s="70"/>
      <c r="F13" s="79"/>
      <c r="J13" s="67"/>
    </row>
    <row r="14" spans="1:11">
      <c r="A14" s="75"/>
      <c r="B14" s="76"/>
      <c r="C14" s="77"/>
      <c r="D14" s="78"/>
      <c r="E14" s="70"/>
      <c r="F14" s="79"/>
      <c r="J14" s="67"/>
    </row>
    <row r="15" spans="1:11">
      <c r="A15" s="80"/>
      <c r="B15" s="76"/>
      <c r="C15" s="77"/>
      <c r="D15" s="78"/>
      <c r="E15" s="70"/>
      <c r="F15" s="79"/>
      <c r="J15" s="67"/>
    </row>
    <row r="16" spans="1:11">
      <c r="A16" s="75"/>
      <c r="B16" s="76"/>
      <c r="C16" s="77"/>
      <c r="D16" s="78"/>
      <c r="E16" s="70"/>
      <c r="F16" s="79"/>
      <c r="J16" s="67"/>
    </row>
    <row r="17" spans="1:9">
      <c r="A17" s="80"/>
      <c r="B17" s="76"/>
      <c r="C17" s="77"/>
      <c r="D17" s="78"/>
      <c r="E17" s="70"/>
      <c r="F17" s="75"/>
    </row>
    <row r="18" spans="1:9">
      <c r="A18" s="81"/>
      <c r="B18" s="82"/>
      <c r="C18" s="83"/>
      <c r="D18" s="84"/>
      <c r="E18" s="85"/>
      <c r="F18" s="86"/>
    </row>
    <row r="19" spans="1:9">
      <c r="A19" s="250" t="s">
        <v>19</v>
      </c>
      <c r="B19" s="254"/>
      <c r="C19" s="254"/>
      <c r="D19" s="255"/>
      <c r="E19" s="87"/>
      <c r="F19" s="88"/>
      <c r="I19" s="89"/>
    </row>
    <row r="20" spans="1:9">
      <c r="A20" s="251"/>
      <c r="B20" s="91" t="s">
        <v>602</v>
      </c>
      <c r="C20" s="91"/>
      <c r="D20" s="91"/>
      <c r="E20" s="92"/>
      <c r="F20" s="93"/>
      <c r="I20" s="89"/>
    </row>
    <row r="21" spans="1:9">
      <c r="A21" s="251"/>
      <c r="B21" s="264" t="s">
        <v>37</v>
      </c>
      <c r="C21" s="265"/>
      <c r="D21" s="265"/>
      <c r="E21" s="186"/>
      <c r="F21" s="93"/>
    </row>
    <row r="22" spans="1:9">
      <c r="A22" s="252"/>
      <c r="B22" s="94" t="s">
        <v>20</v>
      </c>
      <c r="C22" s="261"/>
      <c r="D22" s="262"/>
      <c r="E22" s="262"/>
      <c r="F22" s="263"/>
    </row>
    <row r="23" spans="1:9" s="24" customFormat="1" ht="23.25" customHeight="1">
      <c r="A23" s="34"/>
      <c r="B23" s="34"/>
      <c r="C23" s="49"/>
      <c r="D23" s="49"/>
      <c r="E23" s="103"/>
      <c r="F23" s="103"/>
    </row>
    <row r="24" spans="1:9" s="24" customFormat="1">
      <c r="A24" s="237"/>
      <c r="B24" s="237"/>
      <c r="C24" s="237"/>
      <c r="D24" s="237"/>
      <c r="E24" s="237"/>
      <c r="F24" s="237"/>
      <c r="G24" s="105"/>
      <c r="H24" s="105"/>
    </row>
    <row r="25" spans="1:9" s="24" customFormat="1">
      <c r="A25" s="236"/>
      <c r="B25" s="236"/>
      <c r="C25" s="236"/>
      <c r="D25" s="236"/>
      <c r="E25" s="236"/>
      <c r="F25" s="236"/>
      <c r="G25" s="106"/>
      <c r="H25" s="106"/>
    </row>
    <row r="26" spans="1:9" s="24" customFormat="1">
      <c r="A26" s="40"/>
      <c r="B26" s="40"/>
      <c r="C26" s="40"/>
      <c r="D26" s="50"/>
      <c r="E26" s="3" t="s">
        <v>734</v>
      </c>
      <c r="F26" s="40"/>
      <c r="G26" s="40"/>
      <c r="H26" s="40"/>
    </row>
    <row r="27" spans="1:9" s="24" customFormat="1">
      <c r="A27" s="34"/>
      <c r="B27" s="172"/>
      <c r="C27" s="107"/>
      <c r="D27" s="3"/>
      <c r="E27" s="42" t="s">
        <v>735</v>
      </c>
      <c r="F27" s="3"/>
      <c r="G27" s="40"/>
      <c r="H27" s="40"/>
    </row>
    <row r="28" spans="1:9" s="24" customFormat="1">
      <c r="A28" s="34"/>
      <c r="B28" s="171"/>
      <c r="C28" s="42"/>
      <c r="D28" s="42"/>
      <c r="E28" s="208" t="s">
        <v>736</v>
      </c>
      <c r="F28" s="43"/>
      <c r="G28" s="44"/>
      <c r="H28" s="44"/>
    </row>
    <row r="29" spans="1:9" s="24" customFormat="1">
      <c r="B29" s="172"/>
      <c r="C29" s="45"/>
      <c r="D29" s="43"/>
      <c r="E29" s="172"/>
      <c r="F29" s="43"/>
      <c r="G29" s="44"/>
      <c r="H29" s="44"/>
    </row>
    <row r="30" spans="1:9" s="24" customFormat="1">
      <c r="B30" s="182"/>
      <c r="C30" s="3"/>
      <c r="E30" s="107"/>
      <c r="F30" s="3"/>
      <c r="G30" s="107"/>
      <c r="H30" s="3"/>
    </row>
    <row r="31" spans="1:9" s="24" customFormat="1">
      <c r="B31" s="183"/>
      <c r="C31" s="42"/>
      <c r="E31" s="42"/>
      <c r="G31" s="108"/>
      <c r="H31" s="40"/>
    </row>
    <row r="32" spans="1:9" s="24" customFormat="1">
      <c r="B32" s="172"/>
      <c r="C32" s="46"/>
      <c r="F32" s="172"/>
      <c r="G32" s="172"/>
      <c r="H32" s="40"/>
    </row>
    <row r="33" spans="1:9" s="24" customFormat="1">
      <c r="B33" s="182"/>
      <c r="C33" s="3"/>
      <c r="E33" s="107"/>
      <c r="F33" s="3"/>
      <c r="G33" s="107"/>
      <c r="H33" s="3"/>
    </row>
    <row r="34" spans="1:9" s="24" customFormat="1">
      <c r="A34" s="34"/>
      <c r="B34" s="185"/>
      <c r="C34" s="42"/>
      <c r="D34" s="46"/>
      <c r="E34" s="42"/>
      <c r="F34" s="42"/>
      <c r="G34" s="42"/>
      <c r="H34" s="173"/>
    </row>
    <row r="35" spans="1:9" s="24" customFormat="1">
      <c r="A35" s="34"/>
      <c r="B35" s="34"/>
      <c r="C35" s="49"/>
      <c r="D35" s="50"/>
      <c r="E35" s="49"/>
      <c r="F35" s="49"/>
      <c r="G35" s="44"/>
      <c r="H35" s="44"/>
    </row>
    <row r="36" spans="1:9" s="3" customFormat="1">
      <c r="A36" s="34"/>
      <c r="B36" s="182"/>
      <c r="D36" s="46"/>
      <c r="E36" s="107"/>
      <c r="G36" s="42"/>
      <c r="H36" s="173"/>
    </row>
    <row r="37" spans="1:9" s="3" customFormat="1" ht="29.25" customHeight="1">
      <c r="A37" s="40"/>
      <c r="B37" s="185"/>
      <c r="C37" s="42"/>
      <c r="D37" s="40"/>
      <c r="E37" s="42"/>
      <c r="F37" s="42"/>
    </row>
    <row r="38" spans="1:9" s="3" customFormat="1">
      <c r="A38" s="40"/>
      <c r="B38" s="40"/>
      <c r="C38" s="40"/>
      <c r="D38" s="40"/>
      <c r="E38" s="40"/>
      <c r="F38" s="40"/>
      <c r="I38" s="102"/>
    </row>
    <row r="39" spans="1:9" s="3" customFormat="1">
      <c r="A39" s="107"/>
      <c r="B39" s="182"/>
      <c r="D39" s="40"/>
      <c r="E39" s="40"/>
      <c r="F39" s="40"/>
    </row>
    <row r="40" spans="1:9" s="3" customFormat="1">
      <c r="A40" s="108"/>
      <c r="B40" s="185"/>
      <c r="C40" s="40"/>
      <c r="D40" s="40"/>
      <c r="E40" s="101"/>
      <c r="F40" s="101"/>
    </row>
    <row r="41" spans="1:9" s="3" customFormat="1">
      <c r="A41" s="34"/>
      <c r="B41" s="101"/>
      <c r="C41" s="40"/>
      <c r="D41" s="40"/>
      <c r="E41" s="40"/>
      <c r="F41" s="40"/>
    </row>
    <row r="42" spans="1:9" s="3" customFormat="1" ht="36.75" customHeight="1">
      <c r="A42" s="259"/>
      <c r="B42" s="259"/>
      <c r="C42" s="40"/>
      <c r="D42" s="40"/>
      <c r="E42" s="40"/>
      <c r="F42" s="40"/>
    </row>
    <row r="43" spans="1:9" s="3" customFormat="1" ht="29.25" customHeight="1">
      <c r="A43" s="259"/>
      <c r="B43" s="259"/>
      <c r="C43" s="40"/>
      <c r="D43" s="40"/>
      <c r="E43" s="101"/>
      <c r="F43" s="101"/>
    </row>
    <row r="44" spans="1:9" s="3" customFormat="1" ht="14.25" customHeight="1">
      <c r="A44" s="34"/>
      <c r="B44" s="34"/>
      <c r="C44" s="40"/>
      <c r="D44" s="40"/>
      <c r="E44" s="40"/>
      <c r="F44" s="40"/>
    </row>
    <row r="45" spans="1:9" s="3" customFormat="1" ht="36.75" customHeight="1">
      <c r="A45" s="259"/>
      <c r="B45" s="259"/>
      <c r="C45" s="40"/>
      <c r="D45" s="40"/>
      <c r="E45" s="40"/>
      <c r="F45" s="40"/>
    </row>
    <row r="46" spans="1:9" s="3" customFormat="1" ht="29.25" customHeight="1">
      <c r="A46" s="259"/>
      <c r="B46" s="259"/>
      <c r="C46" s="40"/>
      <c r="D46" s="40"/>
      <c r="E46" s="101"/>
      <c r="F46" s="101"/>
    </row>
    <row r="47" spans="1:9" s="3" customFormat="1">
      <c r="A47" s="48"/>
      <c r="B47" s="48"/>
      <c r="C47" s="40"/>
      <c r="D47" s="40"/>
      <c r="E47" s="40"/>
      <c r="F47" s="40"/>
    </row>
    <row r="48" spans="1:9" s="3" customFormat="1">
      <c r="A48" s="34"/>
      <c r="B48" s="48"/>
      <c r="C48" s="40"/>
      <c r="D48" s="40"/>
      <c r="E48" s="40"/>
      <c r="F48" s="40"/>
    </row>
    <row r="49" spans="4:6">
      <c r="D49" s="40"/>
      <c r="E49" s="40"/>
      <c r="F49" s="40"/>
    </row>
  </sheetData>
  <mergeCells count="16">
    <mergeCell ref="A45:B45"/>
    <mergeCell ref="A46:B46"/>
    <mergeCell ref="B19:D19"/>
    <mergeCell ref="A43:B43"/>
    <mergeCell ref="A42:B42"/>
    <mergeCell ref="A24:F24"/>
    <mergeCell ref="A25:F25"/>
    <mergeCell ref="A19:A22"/>
    <mergeCell ref="C22:F22"/>
    <mergeCell ref="B21:D21"/>
    <mergeCell ref="A1:F1"/>
    <mergeCell ref="A2:F2"/>
    <mergeCell ref="A9:A10"/>
    <mergeCell ref="B9:B10"/>
    <mergeCell ref="D9:D10"/>
    <mergeCell ref="F9:F1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portrait" blackAndWhite="1" r:id="rId1"/>
  <headerFooter>
    <oddHeader xml:space="preserve">&amp;Rแบบ ปร. 5.2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206"/>
  <sheetViews>
    <sheetView showGridLines="0" tabSelected="1" view="pageBreakPreview" zoomScale="70" zoomScaleNormal="55" zoomScaleSheetLayoutView="70" zoomScalePageLayoutView="30" workbookViewId="0">
      <pane ySplit="6" topLeftCell="A7" activePane="bottomLeft" state="frozen"/>
      <selection pane="bottomLeft" activeCell="H19" sqref="H19"/>
    </sheetView>
  </sheetViews>
  <sheetFormatPr defaultRowHeight="24.95" customHeight="1"/>
  <cols>
    <col min="1" max="1" width="6.140625" style="138" customWidth="1"/>
    <col min="2" max="2" width="5" style="156" customWidth="1"/>
    <col min="3" max="3" width="85.28515625" style="120" customWidth="1"/>
    <col min="4" max="4" width="10.5703125" style="157" bestFit="1" customWidth="1"/>
    <col min="5" max="5" width="8.140625" style="157" customWidth="1"/>
    <col min="6" max="6" width="11.7109375" style="138" bestFit="1" customWidth="1"/>
    <col min="7" max="7" width="17.5703125" style="158" bestFit="1" customWidth="1"/>
    <col min="8" max="8" width="12.85546875" style="158" customWidth="1"/>
    <col min="9" max="9" width="16.85546875" style="138" customWidth="1"/>
    <col min="10" max="10" width="17.28515625" style="158" bestFit="1" customWidth="1"/>
    <col min="11" max="11" width="21.5703125" style="138" customWidth="1"/>
    <col min="12" max="12" width="12.28515625" style="138" customWidth="1"/>
    <col min="13" max="13" width="11" style="138" bestFit="1" customWidth="1"/>
    <col min="14" max="16384" width="9.140625" style="138"/>
  </cols>
  <sheetData>
    <row r="1" spans="1:12" s="109" customFormat="1" ht="23.25" thickBot="1">
      <c r="A1" s="266" t="s">
        <v>601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2" s="109" customFormat="1" ht="22.5" customHeight="1">
      <c r="A2" s="110" t="s">
        <v>539</v>
      </c>
      <c r="B2" s="111"/>
      <c r="C2" s="112"/>
      <c r="D2" s="164"/>
      <c r="E2" s="114"/>
      <c r="F2" s="114"/>
      <c r="H2" s="114"/>
      <c r="I2" s="112"/>
      <c r="J2" s="112"/>
      <c r="K2" s="115"/>
    </row>
    <row r="3" spans="1:12" s="109" customFormat="1" ht="22.5">
      <c r="A3" s="113" t="s">
        <v>670</v>
      </c>
      <c r="B3" s="116"/>
      <c r="C3" s="117"/>
      <c r="D3" s="164"/>
      <c r="E3" s="118"/>
      <c r="F3" s="120"/>
      <c r="G3" s="119"/>
      <c r="H3" s="120"/>
      <c r="I3" s="121"/>
      <c r="J3" s="120"/>
      <c r="K3" s="122"/>
    </row>
    <row r="4" spans="1:12" s="109" customFormat="1" ht="22.5">
      <c r="A4" s="113" t="s">
        <v>540</v>
      </c>
      <c r="B4" s="116"/>
      <c r="C4" s="117"/>
      <c r="D4" s="165"/>
      <c r="E4" s="118"/>
      <c r="F4" s="120"/>
      <c r="G4" s="119"/>
      <c r="H4" s="120"/>
      <c r="I4" s="121"/>
      <c r="J4" s="120"/>
      <c r="K4" s="122"/>
    </row>
    <row r="5" spans="1:12" s="126" customFormat="1" ht="24.95" customHeight="1">
      <c r="A5" s="123" t="s">
        <v>8</v>
      </c>
      <c r="B5" s="124"/>
      <c r="C5" s="271" t="s">
        <v>0</v>
      </c>
      <c r="D5" s="269" t="s">
        <v>10</v>
      </c>
      <c r="E5" s="270"/>
      <c r="F5" s="269" t="s">
        <v>11</v>
      </c>
      <c r="G5" s="270"/>
      <c r="H5" s="269" t="s">
        <v>5</v>
      </c>
      <c r="I5" s="270"/>
      <c r="J5" s="125" t="s">
        <v>6</v>
      </c>
      <c r="K5" s="267" t="s">
        <v>12</v>
      </c>
    </row>
    <row r="6" spans="1:12" s="126" customFormat="1" ht="24.95" customHeight="1">
      <c r="A6" s="127" t="s">
        <v>9</v>
      </c>
      <c r="B6" s="128"/>
      <c r="C6" s="272"/>
      <c r="D6" s="161" t="s">
        <v>1</v>
      </c>
      <c r="E6" s="129" t="s">
        <v>2</v>
      </c>
      <c r="F6" s="127" t="s">
        <v>3</v>
      </c>
      <c r="G6" s="125" t="s">
        <v>4</v>
      </c>
      <c r="H6" s="125" t="s">
        <v>3</v>
      </c>
      <c r="I6" s="129" t="s">
        <v>4</v>
      </c>
      <c r="J6" s="125" t="s">
        <v>7</v>
      </c>
      <c r="K6" s="268"/>
    </row>
    <row r="7" spans="1:12" ht="24.95" customHeight="1">
      <c r="A7" s="130"/>
      <c r="B7" s="131"/>
      <c r="C7" s="132" t="s">
        <v>668</v>
      </c>
      <c r="D7" s="133"/>
      <c r="E7" s="133"/>
      <c r="F7" s="134"/>
      <c r="G7" s="135"/>
      <c r="H7" s="134"/>
      <c r="I7" s="135"/>
      <c r="J7" s="135"/>
      <c r="K7" s="136"/>
      <c r="L7" s="137"/>
    </row>
    <row r="8" spans="1:12" ht="24.95" customHeight="1">
      <c r="A8" s="139"/>
      <c r="B8" s="131">
        <v>1</v>
      </c>
      <c r="C8" s="140" t="str">
        <f>C32</f>
        <v>งานรื้อถอน</v>
      </c>
      <c r="D8" s="133"/>
      <c r="E8" s="141" t="s">
        <v>595</v>
      </c>
      <c r="F8" s="134"/>
      <c r="G8" s="135"/>
      <c r="H8" s="134"/>
      <c r="I8" s="135"/>
      <c r="J8" s="135"/>
      <c r="K8" s="136"/>
      <c r="L8" s="137"/>
    </row>
    <row r="9" spans="1:12" ht="24.95" customHeight="1">
      <c r="A9" s="139"/>
      <c r="B9" s="131">
        <v>2</v>
      </c>
      <c r="C9" s="140" t="str">
        <f>C57</f>
        <v xml:space="preserve">งานโครงสร้าง </v>
      </c>
      <c r="D9" s="133"/>
      <c r="E9" s="133" t="s">
        <v>595</v>
      </c>
      <c r="F9" s="134"/>
      <c r="G9" s="135"/>
      <c r="H9" s="135"/>
      <c r="I9" s="135"/>
      <c r="J9" s="135"/>
      <c r="K9" s="136"/>
      <c r="L9" s="137"/>
    </row>
    <row r="10" spans="1:12" ht="24.95" customHeight="1">
      <c r="A10" s="139"/>
      <c r="B10" s="131">
        <v>3</v>
      </c>
      <c r="C10" s="140" t="str">
        <f>C82</f>
        <v>งานสถาปัตยกรรม</v>
      </c>
      <c r="D10" s="133"/>
      <c r="E10" s="133" t="s">
        <v>595</v>
      </c>
      <c r="F10" s="134"/>
      <c r="G10" s="135"/>
      <c r="H10" s="135"/>
      <c r="I10" s="135"/>
      <c r="J10" s="135"/>
      <c r="K10" s="136"/>
      <c r="L10" s="137"/>
    </row>
    <row r="11" spans="1:12" ht="24.95" customHeight="1">
      <c r="A11" s="139"/>
      <c r="B11" s="131">
        <v>4</v>
      </c>
      <c r="C11" s="142" t="str">
        <f>C107</f>
        <v xml:space="preserve">งานระบบไฟฟ้า </v>
      </c>
      <c r="D11" s="133"/>
      <c r="E11" s="133" t="s">
        <v>595</v>
      </c>
      <c r="F11" s="134"/>
      <c r="G11" s="135"/>
      <c r="H11" s="134"/>
      <c r="I11" s="135"/>
      <c r="J11" s="135"/>
      <c r="K11" s="136"/>
      <c r="L11" s="137"/>
    </row>
    <row r="12" spans="1:12" ht="24.95" customHeight="1">
      <c r="A12" s="139"/>
      <c r="B12" s="131">
        <v>5</v>
      </c>
      <c r="C12" s="140" t="str">
        <f>C132</f>
        <v>งานระบบสื่อสาร</v>
      </c>
      <c r="D12" s="133"/>
      <c r="E12" s="133" t="s">
        <v>595</v>
      </c>
      <c r="F12" s="134"/>
      <c r="G12" s="135"/>
      <c r="H12" s="135"/>
      <c r="I12" s="135"/>
      <c r="J12" s="135"/>
      <c r="K12" s="143"/>
      <c r="L12" s="137"/>
    </row>
    <row r="13" spans="1:12" ht="24.95" customHeight="1">
      <c r="A13" s="139"/>
      <c r="B13" s="131">
        <v>6</v>
      </c>
      <c r="C13" s="140" t="str">
        <f>C157</f>
        <v>งานระบบสื่อสารและเทคโนโลยีสารสนเทศ (ระบบ LAN)</v>
      </c>
      <c r="D13" s="133"/>
      <c r="E13" s="133" t="s">
        <v>595</v>
      </c>
      <c r="F13" s="134"/>
      <c r="G13" s="135"/>
      <c r="H13" s="135"/>
      <c r="I13" s="135"/>
      <c r="J13" s="135"/>
      <c r="K13" s="143"/>
      <c r="L13" s="137"/>
    </row>
    <row r="14" spans="1:12" ht="24.95" customHeight="1">
      <c r="A14" s="139"/>
      <c r="B14" s="131">
        <v>7</v>
      </c>
      <c r="C14" s="140" t="str">
        <f>C182</f>
        <v>งานระบบสื่อสารและเทคโนโลยีสารสนเทศ (ระบบกล้องวงจรปิด)</v>
      </c>
      <c r="D14" s="133"/>
      <c r="E14" s="133" t="s">
        <v>595</v>
      </c>
      <c r="F14" s="134"/>
      <c r="G14" s="135"/>
      <c r="H14" s="135"/>
      <c r="I14" s="135"/>
      <c r="J14" s="135"/>
      <c r="K14" s="143"/>
      <c r="L14" s="137"/>
    </row>
    <row r="15" spans="1:12" ht="24.95" customHeight="1">
      <c r="A15" s="139"/>
      <c r="B15" s="131"/>
      <c r="C15" s="140"/>
      <c r="D15" s="133"/>
      <c r="E15" s="133"/>
      <c r="F15" s="134"/>
      <c r="G15" s="135"/>
      <c r="H15" s="134"/>
      <c r="I15" s="135"/>
      <c r="J15" s="135"/>
      <c r="K15" s="143"/>
      <c r="L15" s="137"/>
    </row>
    <row r="16" spans="1:12" ht="24.95" customHeight="1">
      <c r="A16" s="139"/>
      <c r="B16" s="131"/>
      <c r="C16" s="140"/>
      <c r="D16" s="133"/>
      <c r="E16" s="133"/>
      <c r="F16" s="134"/>
      <c r="G16" s="135"/>
      <c r="H16" s="134"/>
      <c r="I16" s="135"/>
      <c r="J16" s="135"/>
      <c r="K16" s="143"/>
      <c r="L16" s="137"/>
    </row>
    <row r="17" spans="1:12" ht="24.95" customHeight="1">
      <c r="A17" s="139"/>
      <c r="B17" s="131"/>
      <c r="C17" s="140"/>
      <c r="D17" s="133"/>
      <c r="E17" s="133"/>
      <c r="F17" s="134"/>
      <c r="G17" s="135"/>
      <c r="H17" s="134"/>
      <c r="I17" s="135"/>
      <c r="J17" s="135"/>
      <c r="K17" s="143"/>
      <c r="L17" s="137"/>
    </row>
    <row r="18" spans="1:12" ht="24.95" customHeight="1">
      <c r="A18" s="139"/>
      <c r="B18" s="131"/>
      <c r="C18" s="140"/>
      <c r="D18" s="133"/>
      <c r="E18" s="133"/>
      <c r="F18" s="134"/>
      <c r="G18" s="135"/>
      <c r="H18" s="134"/>
      <c r="I18" s="135"/>
      <c r="J18" s="135"/>
      <c r="K18" s="143"/>
      <c r="L18" s="137"/>
    </row>
    <row r="19" spans="1:12" ht="24.95" customHeight="1">
      <c r="A19" s="139"/>
      <c r="B19" s="131"/>
      <c r="C19" s="140"/>
      <c r="D19" s="133"/>
      <c r="E19" s="133"/>
      <c r="F19" s="134"/>
      <c r="G19" s="135"/>
      <c r="H19" s="134"/>
      <c r="I19" s="135"/>
      <c r="J19" s="135"/>
      <c r="K19" s="143"/>
      <c r="L19" s="137"/>
    </row>
    <row r="20" spans="1:12" ht="24.95" customHeight="1">
      <c r="A20" s="139"/>
      <c r="B20" s="131"/>
      <c r="C20" s="140"/>
      <c r="D20" s="133"/>
      <c r="E20" s="133"/>
      <c r="F20" s="134"/>
      <c r="G20" s="135"/>
      <c r="H20" s="134"/>
      <c r="I20" s="135"/>
      <c r="J20" s="135"/>
      <c r="K20" s="143"/>
      <c r="L20" s="137"/>
    </row>
    <row r="21" spans="1:12" ht="24.95" customHeight="1">
      <c r="A21" s="139"/>
      <c r="B21" s="131"/>
      <c r="C21" s="140"/>
      <c r="D21" s="133"/>
      <c r="E21" s="133"/>
      <c r="F21" s="134"/>
      <c r="G21" s="135"/>
      <c r="H21" s="134"/>
      <c r="I21" s="135"/>
      <c r="J21" s="135"/>
      <c r="K21" s="143"/>
      <c r="L21" s="137"/>
    </row>
    <row r="22" spans="1:12" ht="24.95" customHeight="1">
      <c r="A22" s="139"/>
      <c r="B22" s="131"/>
      <c r="C22" s="140"/>
      <c r="D22" s="133"/>
      <c r="E22" s="133"/>
      <c r="F22" s="134"/>
      <c r="G22" s="135"/>
      <c r="H22" s="134"/>
      <c r="I22" s="135"/>
      <c r="J22" s="135"/>
      <c r="K22" s="143"/>
      <c r="L22" s="137"/>
    </row>
    <row r="23" spans="1:12" ht="24.95" customHeight="1">
      <c r="A23" s="139"/>
      <c r="B23" s="131"/>
      <c r="C23" s="140"/>
      <c r="D23" s="133"/>
      <c r="E23" s="133"/>
      <c r="F23" s="134"/>
      <c r="G23" s="135"/>
      <c r="H23" s="134"/>
      <c r="I23" s="135"/>
      <c r="J23" s="135"/>
      <c r="K23" s="143"/>
      <c r="L23" s="137"/>
    </row>
    <row r="24" spans="1:12" ht="24.95" customHeight="1">
      <c r="A24" s="139"/>
      <c r="B24" s="131"/>
      <c r="C24" s="140"/>
      <c r="D24" s="133"/>
      <c r="E24" s="133"/>
      <c r="F24" s="134"/>
      <c r="G24" s="135"/>
      <c r="H24" s="134"/>
      <c r="I24" s="135"/>
      <c r="J24" s="135"/>
      <c r="K24" s="143"/>
      <c r="L24" s="137"/>
    </row>
    <row r="25" spans="1:12" ht="24.95" customHeight="1">
      <c r="A25" s="139"/>
      <c r="B25" s="131"/>
      <c r="C25" s="140"/>
      <c r="D25" s="133"/>
      <c r="E25" s="133"/>
      <c r="F25" s="134"/>
      <c r="G25" s="135"/>
      <c r="H25" s="134"/>
      <c r="I25" s="135"/>
      <c r="J25" s="135"/>
      <c r="K25" s="143"/>
      <c r="L25" s="137"/>
    </row>
    <row r="26" spans="1:12" ht="24.95" customHeight="1">
      <c r="A26" s="139"/>
      <c r="B26" s="131"/>
      <c r="C26" s="140"/>
      <c r="D26" s="133"/>
      <c r="E26" s="133"/>
      <c r="F26" s="134"/>
      <c r="G26" s="135"/>
      <c r="H26" s="134"/>
      <c r="I26" s="135"/>
      <c r="J26" s="135"/>
      <c r="K26" s="143"/>
      <c r="L26" s="137"/>
    </row>
    <row r="27" spans="1:12" ht="24.95" customHeight="1">
      <c r="A27" s="139"/>
      <c r="B27" s="131"/>
      <c r="C27" s="140"/>
      <c r="D27" s="133"/>
      <c r="E27" s="133"/>
      <c r="F27" s="134"/>
      <c r="G27" s="135"/>
      <c r="H27" s="134"/>
      <c r="I27" s="135"/>
      <c r="J27" s="135"/>
      <c r="K27" s="143"/>
      <c r="L27" s="137"/>
    </row>
    <row r="28" spans="1:12" ht="24.95" customHeight="1">
      <c r="A28" s="139"/>
      <c r="B28" s="131"/>
      <c r="C28" s="140"/>
      <c r="D28" s="133"/>
      <c r="E28" s="133"/>
      <c r="F28" s="134"/>
      <c r="G28" s="135"/>
      <c r="H28" s="134"/>
      <c r="I28" s="135"/>
      <c r="J28" s="135"/>
      <c r="K28" s="143"/>
      <c r="L28" s="137"/>
    </row>
    <row r="29" spans="1:12" ht="24.95" customHeight="1">
      <c r="A29" s="139"/>
      <c r="B29" s="131"/>
      <c r="C29" s="140"/>
      <c r="D29" s="133"/>
      <c r="E29" s="133"/>
      <c r="F29" s="134"/>
      <c r="G29" s="135"/>
      <c r="H29" s="134"/>
      <c r="I29" s="135"/>
      <c r="J29" s="135"/>
      <c r="K29" s="143"/>
      <c r="L29" s="137"/>
    </row>
    <row r="30" spans="1:12" ht="24.95" customHeight="1">
      <c r="A30" s="139"/>
      <c r="B30" s="131"/>
      <c r="C30" s="140"/>
      <c r="D30" s="133"/>
      <c r="E30" s="133"/>
      <c r="F30" s="134"/>
      <c r="G30" s="135"/>
      <c r="H30" s="134"/>
      <c r="I30" s="135"/>
      <c r="J30" s="135"/>
      <c r="K30" s="143"/>
      <c r="L30" s="137"/>
    </row>
    <row r="31" spans="1:12" ht="24.95" customHeight="1">
      <c r="A31" s="144"/>
      <c r="B31" s="145"/>
      <c r="C31" s="146" t="str">
        <f>"รวมราคา  " &amp;   A7 &amp; C7</f>
        <v>รวมราคา  ปรับปรุงอาคารหอพักชาย คณะครุศาสตร์ ณ ศูนย์แม่ริม</v>
      </c>
      <c r="D31" s="147"/>
      <c r="E31" s="147"/>
      <c r="F31" s="148"/>
      <c r="G31" s="149"/>
      <c r="H31" s="148"/>
      <c r="I31" s="149"/>
      <c r="J31" s="149"/>
      <c r="K31" s="150"/>
      <c r="L31" s="137"/>
    </row>
    <row r="32" spans="1:12" ht="24.95" customHeight="1">
      <c r="A32" s="130">
        <v>1</v>
      </c>
      <c r="B32" s="131"/>
      <c r="C32" s="132" t="s">
        <v>548</v>
      </c>
      <c r="D32" s="133"/>
      <c r="E32" s="133"/>
      <c r="F32" s="134"/>
      <c r="G32" s="135"/>
      <c r="H32" s="134"/>
      <c r="I32" s="135"/>
      <c r="J32" s="135"/>
      <c r="K32" s="136"/>
      <c r="L32" s="137"/>
    </row>
    <row r="33" spans="1:14" ht="24.95" customHeight="1">
      <c r="A33" s="139"/>
      <c r="B33" s="131">
        <v>1.1000000000000001</v>
      </c>
      <c r="C33" s="140" t="s">
        <v>669</v>
      </c>
      <c r="D33" s="133"/>
      <c r="E33" s="133" t="s">
        <v>83</v>
      </c>
      <c r="F33" s="134"/>
      <c r="G33" s="135"/>
      <c r="H33" s="134"/>
      <c r="I33" s="135"/>
      <c r="J33" s="135"/>
      <c r="K33" s="136"/>
      <c r="L33" s="137"/>
      <c r="M33" s="138">
        <v>250</v>
      </c>
      <c r="N33" s="138">
        <f>M33*0.3</f>
        <v>75</v>
      </c>
    </row>
    <row r="34" spans="1:14" ht="24.95" customHeight="1">
      <c r="A34" s="139"/>
      <c r="B34" s="131"/>
      <c r="C34" s="140"/>
      <c r="D34" s="167"/>
      <c r="E34" s="133"/>
      <c r="F34" s="134"/>
      <c r="G34" s="135"/>
      <c r="H34" s="134"/>
      <c r="I34" s="135"/>
      <c r="J34" s="135"/>
      <c r="K34" s="136"/>
      <c r="L34" s="137"/>
    </row>
    <row r="35" spans="1:14" ht="24.95" customHeight="1">
      <c r="A35" s="139"/>
      <c r="B35" s="131"/>
      <c r="C35" s="140"/>
      <c r="D35" s="167"/>
      <c r="E35" s="133"/>
      <c r="F35" s="134"/>
      <c r="G35" s="135"/>
      <c r="H35" s="134"/>
      <c r="I35" s="135"/>
      <c r="J35" s="135"/>
      <c r="K35" s="143"/>
      <c r="L35" s="137"/>
    </row>
    <row r="36" spans="1:14" ht="24.95" customHeight="1">
      <c r="A36" s="139"/>
      <c r="B36" s="131"/>
      <c r="C36" s="140"/>
      <c r="D36" s="133"/>
      <c r="E36" s="133"/>
      <c r="F36" s="134"/>
      <c r="G36" s="135"/>
      <c r="H36" s="134"/>
      <c r="I36" s="135"/>
      <c r="J36" s="135"/>
      <c r="K36" s="143"/>
      <c r="L36" s="137"/>
    </row>
    <row r="37" spans="1:14" ht="24.95" customHeight="1">
      <c r="A37" s="139"/>
      <c r="B37" s="131"/>
      <c r="C37" s="140"/>
      <c r="D37" s="133"/>
      <c r="E37" s="133"/>
      <c r="F37" s="134"/>
      <c r="G37" s="135"/>
      <c r="H37" s="134"/>
      <c r="I37" s="135"/>
      <c r="J37" s="135"/>
      <c r="K37" s="143"/>
      <c r="L37" s="137"/>
    </row>
    <row r="38" spans="1:14" ht="24.95" customHeight="1">
      <c r="A38" s="139"/>
      <c r="B38" s="131"/>
      <c r="C38" s="140"/>
      <c r="D38" s="133"/>
      <c r="E38" s="133"/>
      <c r="F38" s="134"/>
      <c r="G38" s="135"/>
      <c r="H38" s="134"/>
      <c r="I38" s="135"/>
      <c r="J38" s="135"/>
      <c r="K38" s="143"/>
      <c r="L38" s="137"/>
    </row>
    <row r="39" spans="1:14" ht="24.95" customHeight="1">
      <c r="A39" s="139"/>
      <c r="B39" s="131"/>
      <c r="C39" s="140"/>
      <c r="D39" s="133"/>
      <c r="E39" s="133"/>
      <c r="F39" s="134"/>
      <c r="G39" s="135"/>
      <c r="H39" s="134"/>
      <c r="I39" s="135"/>
      <c r="J39" s="135"/>
      <c r="K39" s="143"/>
      <c r="L39" s="137"/>
    </row>
    <row r="40" spans="1:14" ht="24.95" customHeight="1">
      <c r="A40" s="139"/>
      <c r="B40" s="131"/>
      <c r="C40" s="140"/>
      <c r="D40" s="133"/>
      <c r="E40" s="133"/>
      <c r="F40" s="134"/>
      <c r="G40" s="135"/>
      <c r="H40" s="134"/>
      <c r="I40" s="135"/>
      <c r="J40" s="135"/>
      <c r="K40" s="143"/>
      <c r="L40" s="137"/>
      <c r="M40" s="138">
        <f>8500+9000+7500</f>
        <v>25000</v>
      </c>
    </row>
    <row r="41" spans="1:14" ht="24.95" customHeight="1">
      <c r="A41" s="139"/>
      <c r="B41" s="131"/>
      <c r="C41" s="140"/>
      <c r="D41" s="133"/>
      <c r="E41" s="133"/>
      <c r="F41" s="134"/>
      <c r="G41" s="135"/>
      <c r="H41" s="134"/>
      <c r="I41" s="135"/>
      <c r="J41" s="135"/>
      <c r="K41" s="143"/>
      <c r="L41" s="137"/>
      <c r="M41" s="158">
        <f>M40-J56</f>
        <v>25000</v>
      </c>
    </row>
    <row r="42" spans="1:14" ht="24.95" customHeight="1">
      <c r="A42" s="139"/>
      <c r="B42" s="131"/>
      <c r="C42" s="140"/>
      <c r="D42" s="133"/>
      <c r="E42" s="133"/>
      <c r="F42" s="134"/>
      <c r="G42" s="135"/>
      <c r="H42" s="134"/>
      <c r="I42" s="135"/>
      <c r="J42" s="135"/>
      <c r="K42" s="143"/>
      <c r="L42" s="137"/>
    </row>
    <row r="43" spans="1:14" ht="24.95" customHeight="1">
      <c r="A43" s="139"/>
      <c r="B43" s="131"/>
      <c r="C43" s="140"/>
      <c r="D43" s="133"/>
      <c r="E43" s="133"/>
      <c r="F43" s="134"/>
      <c r="G43" s="135"/>
      <c r="H43" s="134"/>
      <c r="I43" s="135"/>
      <c r="J43" s="135"/>
      <c r="K43" s="143"/>
      <c r="L43" s="137"/>
    </row>
    <row r="44" spans="1:14" ht="24.95" customHeight="1">
      <c r="A44" s="139"/>
      <c r="B44" s="131"/>
      <c r="C44" s="140"/>
      <c r="D44" s="133"/>
      <c r="E44" s="133"/>
      <c r="F44" s="134"/>
      <c r="G44" s="135"/>
      <c r="H44" s="134"/>
      <c r="I44" s="135"/>
      <c r="J44" s="135"/>
      <c r="K44" s="143"/>
      <c r="L44" s="137"/>
    </row>
    <row r="45" spans="1:14" ht="24.95" customHeight="1">
      <c r="A45" s="139"/>
      <c r="B45" s="131"/>
      <c r="C45" s="140"/>
      <c r="D45" s="133"/>
      <c r="E45" s="133"/>
      <c r="F45" s="134"/>
      <c r="G45" s="135"/>
      <c r="H45" s="134"/>
      <c r="I45" s="135"/>
      <c r="J45" s="135"/>
      <c r="K45" s="143"/>
      <c r="L45" s="137"/>
    </row>
    <row r="46" spans="1:14" ht="24.95" customHeight="1">
      <c r="A46" s="139"/>
      <c r="B46" s="131"/>
      <c r="C46" s="140"/>
      <c r="D46" s="133"/>
      <c r="E46" s="133"/>
      <c r="F46" s="134"/>
      <c r="G46" s="135"/>
      <c r="H46" s="134"/>
      <c r="I46" s="135"/>
      <c r="J46" s="135"/>
      <c r="K46" s="143"/>
      <c r="L46" s="137"/>
    </row>
    <row r="47" spans="1:14" ht="24.95" customHeight="1">
      <c r="A47" s="139"/>
      <c r="B47" s="131"/>
      <c r="C47" s="140"/>
      <c r="D47" s="133"/>
      <c r="E47" s="133"/>
      <c r="F47" s="134"/>
      <c r="G47" s="135"/>
      <c r="H47" s="134"/>
      <c r="I47" s="135"/>
      <c r="J47" s="135"/>
      <c r="K47" s="143"/>
      <c r="L47" s="137"/>
    </row>
    <row r="48" spans="1:14" ht="24.95" customHeight="1">
      <c r="A48" s="139"/>
      <c r="B48" s="131"/>
      <c r="C48" s="140"/>
      <c r="D48" s="133"/>
      <c r="E48" s="133"/>
      <c r="F48" s="134"/>
      <c r="G48" s="135"/>
      <c r="H48" s="134"/>
      <c r="I48" s="135"/>
      <c r="J48" s="135"/>
      <c r="K48" s="143"/>
      <c r="L48" s="137"/>
    </row>
    <row r="49" spans="1:13" ht="24.95" customHeight="1">
      <c r="A49" s="139"/>
      <c r="B49" s="131"/>
      <c r="C49" s="140"/>
      <c r="D49" s="133"/>
      <c r="E49" s="133"/>
      <c r="F49" s="134"/>
      <c r="G49" s="135"/>
      <c r="H49" s="134"/>
      <c r="I49" s="135"/>
      <c r="J49" s="135"/>
      <c r="K49" s="143"/>
      <c r="L49" s="137"/>
    </row>
    <row r="50" spans="1:13" ht="24.95" customHeight="1">
      <c r="A50" s="139"/>
      <c r="B50" s="131"/>
      <c r="C50" s="140"/>
      <c r="D50" s="133"/>
      <c r="E50" s="133"/>
      <c r="F50" s="134"/>
      <c r="G50" s="135"/>
      <c r="H50" s="134"/>
      <c r="I50" s="135"/>
      <c r="J50" s="135"/>
      <c r="K50" s="143"/>
      <c r="L50" s="137"/>
    </row>
    <row r="51" spans="1:13" ht="24.95" customHeight="1">
      <c r="A51" s="139"/>
      <c r="B51" s="131"/>
      <c r="C51" s="140"/>
      <c r="D51" s="133"/>
      <c r="E51" s="133"/>
      <c r="F51" s="134"/>
      <c r="G51" s="135"/>
      <c r="H51" s="134"/>
      <c r="I51" s="135"/>
      <c r="J51" s="135"/>
      <c r="K51" s="143"/>
      <c r="L51" s="137"/>
    </row>
    <row r="52" spans="1:13" ht="24.95" customHeight="1">
      <c r="A52" s="139"/>
      <c r="B52" s="131"/>
      <c r="C52" s="140"/>
      <c r="D52" s="133"/>
      <c r="E52" s="133"/>
      <c r="F52" s="134"/>
      <c r="G52" s="135"/>
      <c r="H52" s="134"/>
      <c r="I52" s="135"/>
      <c r="J52" s="135"/>
      <c r="K52" s="143"/>
      <c r="L52" s="137"/>
    </row>
    <row r="53" spans="1:13" ht="24.95" customHeight="1">
      <c r="A53" s="139"/>
      <c r="B53" s="131"/>
      <c r="C53" s="140"/>
      <c r="D53" s="133"/>
      <c r="E53" s="133"/>
      <c r="F53" s="134"/>
      <c r="G53" s="135"/>
      <c r="H53" s="134"/>
      <c r="I53" s="135"/>
      <c r="J53" s="135"/>
      <c r="K53" s="143"/>
      <c r="L53" s="137"/>
    </row>
    <row r="54" spans="1:13" ht="24.95" customHeight="1">
      <c r="A54" s="139"/>
      <c r="B54" s="131"/>
      <c r="C54" s="140"/>
      <c r="D54" s="133"/>
      <c r="E54" s="133"/>
      <c r="F54" s="134"/>
      <c r="G54" s="135"/>
      <c r="H54" s="134"/>
      <c r="I54" s="135"/>
      <c r="J54" s="135"/>
      <c r="K54" s="143"/>
      <c r="L54" s="137"/>
    </row>
    <row r="55" spans="1:13" ht="24.95" customHeight="1">
      <c r="A55" s="139"/>
      <c r="B55" s="131"/>
      <c r="C55" s="140"/>
      <c r="D55" s="133"/>
      <c r="E55" s="133"/>
      <c r="F55" s="134"/>
      <c r="G55" s="135"/>
      <c r="H55" s="134"/>
      <c r="I55" s="135"/>
      <c r="J55" s="135"/>
      <c r="K55" s="143"/>
      <c r="L55" s="137"/>
    </row>
    <row r="56" spans="1:13" ht="24.95" customHeight="1">
      <c r="A56" s="144"/>
      <c r="B56" s="145"/>
      <c r="C56" s="146" t="str">
        <f>"รวมราคา  " &amp;   A32 &amp; C32</f>
        <v>รวมราคา  1งานรื้อถอน</v>
      </c>
      <c r="D56" s="147"/>
      <c r="E56" s="147"/>
      <c r="F56" s="148"/>
      <c r="G56" s="149"/>
      <c r="H56" s="148"/>
      <c r="I56" s="149"/>
      <c r="J56" s="149"/>
      <c r="K56" s="150"/>
      <c r="L56" s="137"/>
    </row>
    <row r="57" spans="1:13" ht="24.95" customHeight="1">
      <c r="A57" s="130">
        <v>2</v>
      </c>
      <c r="B57" s="131"/>
      <c r="C57" s="132" t="s">
        <v>695</v>
      </c>
      <c r="D57" s="133"/>
      <c r="E57" s="133"/>
      <c r="F57" s="134"/>
      <c r="G57" s="135"/>
      <c r="H57" s="134"/>
      <c r="I57" s="135"/>
      <c r="J57" s="135"/>
      <c r="K57" s="136"/>
      <c r="L57" s="137"/>
    </row>
    <row r="58" spans="1:13" ht="24.95" customHeight="1">
      <c r="A58" s="139"/>
      <c r="B58" s="131">
        <v>2.1</v>
      </c>
      <c r="C58" s="140" t="s">
        <v>686</v>
      </c>
      <c r="D58" s="159"/>
      <c r="E58" s="133" t="s">
        <v>82</v>
      </c>
      <c r="F58" s="134"/>
      <c r="G58" s="135"/>
      <c r="H58" s="134"/>
      <c r="I58" s="135"/>
      <c r="J58" s="135"/>
      <c r="K58" s="136"/>
      <c r="L58" s="137"/>
    </row>
    <row r="59" spans="1:13" ht="24.95" customHeight="1">
      <c r="A59" s="139"/>
      <c r="B59" s="131">
        <v>2.2000000000000002</v>
      </c>
      <c r="C59" s="140" t="s">
        <v>687</v>
      </c>
      <c r="D59" s="159"/>
      <c r="E59" s="133" t="s">
        <v>83</v>
      </c>
      <c r="F59" s="135"/>
      <c r="G59" s="135"/>
      <c r="H59" s="135"/>
      <c r="I59" s="135"/>
      <c r="J59" s="135"/>
      <c r="K59" s="136"/>
      <c r="L59" s="137"/>
    </row>
    <row r="60" spans="1:13" ht="24.95" customHeight="1">
      <c r="A60" s="139"/>
      <c r="B60" s="131">
        <v>2.2999999999999998</v>
      </c>
      <c r="C60" s="140" t="s">
        <v>23</v>
      </c>
      <c r="D60" s="159"/>
      <c r="E60" s="133" t="s">
        <v>83</v>
      </c>
      <c r="F60" s="135"/>
      <c r="G60" s="135"/>
      <c r="H60" s="135"/>
      <c r="I60" s="135"/>
      <c r="J60" s="135"/>
      <c r="K60" s="136"/>
      <c r="L60" s="137"/>
    </row>
    <row r="61" spans="1:13" ht="24.95" customHeight="1">
      <c r="A61" s="139"/>
      <c r="B61" s="131">
        <v>2.4</v>
      </c>
      <c r="C61" s="140" t="s">
        <v>688</v>
      </c>
      <c r="D61" s="159"/>
      <c r="E61" s="133" t="s">
        <v>690</v>
      </c>
      <c r="F61" s="135"/>
      <c r="G61" s="135"/>
      <c r="H61" s="135"/>
      <c r="I61" s="135"/>
      <c r="J61" s="135"/>
      <c r="K61" s="136"/>
      <c r="L61" s="137"/>
    </row>
    <row r="62" spans="1:13" ht="24.95" customHeight="1">
      <c r="A62" s="139"/>
      <c r="B62" s="131">
        <v>2.5</v>
      </c>
      <c r="C62" s="140" t="s">
        <v>689</v>
      </c>
      <c r="D62" s="159"/>
      <c r="E62" s="133" t="s">
        <v>41</v>
      </c>
      <c r="F62" s="135"/>
      <c r="G62" s="135"/>
      <c r="H62" s="135"/>
      <c r="I62" s="135"/>
      <c r="J62" s="135"/>
      <c r="K62" s="136"/>
      <c r="L62" s="137"/>
    </row>
    <row r="63" spans="1:13" ht="24.95" customHeight="1">
      <c r="A63" s="139"/>
      <c r="B63" s="131">
        <v>2.6</v>
      </c>
      <c r="C63" s="140" t="s">
        <v>701</v>
      </c>
      <c r="D63" s="159"/>
      <c r="E63" s="133" t="s">
        <v>41</v>
      </c>
      <c r="F63" s="135"/>
      <c r="G63" s="135"/>
      <c r="H63" s="135"/>
      <c r="I63" s="135"/>
      <c r="J63" s="135"/>
      <c r="K63" s="136"/>
      <c r="L63" s="137"/>
      <c r="M63" s="138">
        <f>D63/30.88</f>
        <v>0</v>
      </c>
    </row>
    <row r="64" spans="1:13" ht="24.95" customHeight="1">
      <c r="A64" s="139"/>
      <c r="B64" s="131">
        <v>2.7</v>
      </c>
      <c r="C64" s="140" t="s">
        <v>702</v>
      </c>
      <c r="D64" s="159"/>
      <c r="E64" s="133" t="s">
        <v>41</v>
      </c>
      <c r="F64" s="135"/>
      <c r="G64" s="135"/>
      <c r="H64" s="134"/>
      <c r="I64" s="135"/>
      <c r="J64" s="135"/>
      <c r="K64" s="136"/>
      <c r="L64" s="137"/>
    </row>
    <row r="65" spans="1:12" ht="24.95" customHeight="1">
      <c r="A65" s="139"/>
      <c r="B65" s="131">
        <v>2.8</v>
      </c>
      <c r="C65" s="140" t="s">
        <v>703</v>
      </c>
      <c r="D65" s="159"/>
      <c r="E65" s="133" t="s">
        <v>83</v>
      </c>
      <c r="F65" s="134"/>
      <c r="G65" s="135"/>
      <c r="H65" s="134"/>
      <c r="I65" s="135"/>
      <c r="J65" s="135"/>
      <c r="K65" s="136"/>
      <c r="L65" s="137"/>
    </row>
    <row r="66" spans="1:12" ht="24.95" customHeight="1">
      <c r="A66" s="139"/>
      <c r="B66" s="131">
        <v>3.8</v>
      </c>
      <c r="C66" s="140" t="s">
        <v>721</v>
      </c>
      <c r="D66" s="159"/>
      <c r="E66" s="133" t="s">
        <v>83</v>
      </c>
      <c r="F66" s="134"/>
      <c r="G66" s="135"/>
      <c r="H66" s="134"/>
      <c r="I66" s="135"/>
      <c r="J66" s="135"/>
      <c r="K66" s="143"/>
      <c r="L66" s="137"/>
    </row>
    <row r="67" spans="1:12" ht="24.95" customHeight="1">
      <c r="A67" s="139"/>
      <c r="B67" s="155"/>
      <c r="C67" s="140"/>
      <c r="D67" s="159"/>
      <c r="E67" s="133"/>
      <c r="F67" s="135"/>
      <c r="G67" s="135"/>
      <c r="H67" s="134"/>
      <c r="I67" s="135"/>
      <c r="J67" s="135"/>
      <c r="K67" s="143"/>
      <c r="L67" s="137"/>
    </row>
    <row r="68" spans="1:12" ht="24.95" customHeight="1">
      <c r="A68" s="139"/>
      <c r="B68" s="131"/>
      <c r="C68" s="140"/>
      <c r="D68" s="159"/>
      <c r="E68" s="133"/>
      <c r="F68" s="135"/>
      <c r="G68" s="135"/>
      <c r="H68" s="134"/>
      <c r="I68" s="135"/>
      <c r="J68" s="135"/>
      <c r="K68" s="143"/>
      <c r="L68" s="137"/>
    </row>
    <row r="69" spans="1:12" ht="24.95" customHeight="1">
      <c r="A69" s="139"/>
      <c r="B69" s="131"/>
      <c r="C69" s="140"/>
      <c r="D69" s="159"/>
      <c r="E69" s="133"/>
      <c r="F69" s="135"/>
      <c r="G69" s="135"/>
      <c r="H69" s="134"/>
      <c r="I69" s="135"/>
      <c r="J69" s="135"/>
      <c r="K69" s="143"/>
      <c r="L69" s="137"/>
    </row>
    <row r="70" spans="1:12" ht="24.95" customHeight="1">
      <c r="A70" s="139"/>
      <c r="B70" s="131"/>
      <c r="C70" s="140"/>
      <c r="D70" s="159"/>
      <c r="E70" s="133"/>
      <c r="F70" s="135"/>
      <c r="G70" s="135"/>
      <c r="H70" s="134"/>
      <c r="I70" s="135"/>
      <c r="J70" s="135"/>
      <c r="K70" s="143"/>
      <c r="L70" s="137"/>
    </row>
    <row r="71" spans="1:12" ht="24.95" customHeight="1">
      <c r="A71" s="139"/>
      <c r="B71" s="131"/>
      <c r="C71" s="140"/>
      <c r="D71" s="159"/>
      <c r="E71" s="133"/>
      <c r="F71" s="135"/>
      <c r="G71" s="135"/>
      <c r="H71" s="134"/>
      <c r="I71" s="135"/>
      <c r="J71" s="135"/>
      <c r="K71" s="143"/>
      <c r="L71" s="137"/>
    </row>
    <row r="72" spans="1:12" ht="24.95" customHeight="1">
      <c r="A72" s="139"/>
      <c r="B72" s="131"/>
      <c r="C72" s="140"/>
      <c r="D72" s="133"/>
      <c r="E72" s="133"/>
      <c r="F72" s="134"/>
      <c r="G72" s="135"/>
      <c r="H72" s="134"/>
      <c r="I72" s="135"/>
      <c r="J72" s="135"/>
      <c r="K72" s="143"/>
      <c r="L72" s="137"/>
    </row>
    <row r="73" spans="1:12" ht="24.95" customHeight="1">
      <c r="A73" s="139"/>
      <c r="B73" s="131"/>
      <c r="C73" s="140"/>
      <c r="D73" s="133"/>
      <c r="E73" s="133"/>
      <c r="F73" s="134"/>
      <c r="G73" s="135"/>
      <c r="H73" s="134"/>
      <c r="I73" s="135"/>
      <c r="J73" s="135"/>
      <c r="K73" s="143"/>
      <c r="L73" s="137"/>
    </row>
    <row r="74" spans="1:12" ht="24.95" customHeight="1">
      <c r="A74" s="139"/>
      <c r="B74" s="131"/>
      <c r="C74" s="140"/>
      <c r="D74" s="133"/>
      <c r="E74" s="133"/>
      <c r="F74" s="134"/>
      <c r="G74" s="135"/>
      <c r="H74" s="134"/>
      <c r="I74" s="135"/>
      <c r="J74" s="135"/>
      <c r="K74" s="143"/>
      <c r="L74" s="137"/>
    </row>
    <row r="75" spans="1:12" ht="24.95" customHeight="1">
      <c r="A75" s="139"/>
      <c r="B75" s="131"/>
      <c r="C75" s="140"/>
      <c r="D75" s="133"/>
      <c r="E75" s="133"/>
      <c r="F75" s="134"/>
      <c r="G75" s="135"/>
      <c r="H75" s="134"/>
      <c r="I75" s="135"/>
      <c r="J75" s="135"/>
      <c r="K75" s="143"/>
      <c r="L75" s="137"/>
    </row>
    <row r="76" spans="1:12" ht="24.95" customHeight="1">
      <c r="A76" s="139"/>
      <c r="B76" s="131"/>
      <c r="C76" s="140"/>
      <c r="D76" s="133"/>
      <c r="E76" s="133"/>
      <c r="F76" s="134"/>
      <c r="G76" s="135"/>
      <c r="H76" s="134"/>
      <c r="I76" s="135"/>
      <c r="J76" s="135"/>
      <c r="K76" s="143"/>
      <c r="L76" s="137"/>
    </row>
    <row r="77" spans="1:12" ht="24.95" customHeight="1">
      <c r="A77" s="139"/>
      <c r="B77" s="131"/>
      <c r="C77" s="140"/>
      <c r="D77" s="133"/>
      <c r="E77" s="133"/>
      <c r="F77" s="134"/>
      <c r="G77" s="135"/>
      <c r="H77" s="134"/>
      <c r="I77" s="135"/>
      <c r="J77" s="135"/>
      <c r="K77" s="143"/>
      <c r="L77" s="137"/>
    </row>
    <row r="78" spans="1:12" ht="24.95" customHeight="1">
      <c r="A78" s="139"/>
      <c r="B78" s="131"/>
      <c r="C78" s="140"/>
      <c r="D78" s="133"/>
      <c r="E78" s="133"/>
      <c r="F78" s="134"/>
      <c r="G78" s="135"/>
      <c r="H78" s="134"/>
      <c r="I78" s="135"/>
      <c r="J78" s="135"/>
      <c r="K78" s="143"/>
      <c r="L78" s="137"/>
    </row>
    <row r="79" spans="1:12" ht="24.95" customHeight="1">
      <c r="A79" s="139"/>
      <c r="B79" s="131"/>
      <c r="C79" s="140"/>
      <c r="D79" s="133"/>
      <c r="E79" s="133"/>
      <c r="F79" s="134"/>
      <c r="G79" s="135"/>
      <c r="H79" s="134"/>
      <c r="I79" s="135"/>
      <c r="J79" s="135"/>
      <c r="K79" s="143"/>
      <c r="L79" s="137"/>
    </row>
    <row r="80" spans="1:12" ht="24.95" customHeight="1">
      <c r="A80" s="139"/>
      <c r="B80" s="131"/>
      <c r="C80" s="140"/>
      <c r="D80" s="133"/>
      <c r="E80" s="133"/>
      <c r="F80" s="134"/>
      <c r="G80" s="135"/>
      <c r="H80" s="134"/>
      <c r="I80" s="135"/>
      <c r="J80" s="135"/>
      <c r="K80" s="143"/>
      <c r="L80" s="137"/>
    </row>
    <row r="81" spans="1:12" ht="24.95" customHeight="1">
      <c r="A81" s="144"/>
      <c r="B81" s="145"/>
      <c r="C81" s="146" t="str">
        <f>"รวมราคา  " &amp;   A57 &amp; C57</f>
        <v xml:space="preserve">รวมราคา  2งานโครงสร้าง </v>
      </c>
      <c r="D81" s="147"/>
      <c r="E81" s="147"/>
      <c r="F81" s="148"/>
      <c r="G81" s="149"/>
      <c r="H81" s="148"/>
      <c r="I81" s="149"/>
      <c r="J81" s="149"/>
      <c r="K81" s="150"/>
      <c r="L81" s="137"/>
    </row>
    <row r="82" spans="1:12" ht="24.95" customHeight="1">
      <c r="A82" s="130">
        <v>3</v>
      </c>
      <c r="B82" s="131"/>
      <c r="C82" s="151" t="s">
        <v>564</v>
      </c>
      <c r="D82" s="133"/>
      <c r="E82" s="133"/>
      <c r="F82" s="134"/>
      <c r="G82" s="135"/>
      <c r="H82" s="134"/>
      <c r="I82" s="135"/>
      <c r="J82" s="135"/>
      <c r="K82" s="136"/>
      <c r="L82" s="137"/>
    </row>
    <row r="83" spans="1:12" ht="24.95" customHeight="1">
      <c r="A83" s="139"/>
      <c r="B83" s="131">
        <v>3.1</v>
      </c>
      <c r="C83" s="140" t="s">
        <v>691</v>
      </c>
      <c r="D83" s="159"/>
      <c r="E83" s="133" t="s">
        <v>83</v>
      </c>
      <c r="F83" s="135"/>
      <c r="G83" s="135"/>
      <c r="H83" s="135"/>
      <c r="I83" s="135"/>
      <c r="J83" s="135"/>
      <c r="K83" s="136"/>
      <c r="L83" s="137"/>
    </row>
    <row r="84" spans="1:12" ht="24.95" customHeight="1">
      <c r="A84" s="139"/>
      <c r="B84" s="131">
        <v>3.2</v>
      </c>
      <c r="C84" s="140" t="s">
        <v>692</v>
      </c>
      <c r="D84" s="159"/>
      <c r="E84" s="133" t="s">
        <v>179</v>
      </c>
      <c r="F84" s="134"/>
      <c r="G84" s="135"/>
      <c r="H84" s="134"/>
      <c r="I84" s="135"/>
      <c r="J84" s="135"/>
      <c r="K84" s="136"/>
      <c r="L84" s="137"/>
    </row>
    <row r="85" spans="1:12" ht="24.95" customHeight="1">
      <c r="A85" s="139"/>
      <c r="B85" s="131">
        <v>3.3</v>
      </c>
      <c r="C85" s="140" t="s">
        <v>693</v>
      </c>
      <c r="D85" s="159"/>
      <c r="E85" s="133" t="s">
        <v>83</v>
      </c>
      <c r="F85" s="134"/>
      <c r="G85" s="135"/>
      <c r="H85" s="134"/>
      <c r="I85" s="135"/>
      <c r="J85" s="135"/>
      <c r="K85" s="136"/>
      <c r="L85" s="137"/>
    </row>
    <row r="86" spans="1:12" ht="24.95" customHeight="1">
      <c r="A86" s="139"/>
      <c r="B86" s="131">
        <v>3.4</v>
      </c>
      <c r="C86" s="140" t="s">
        <v>694</v>
      </c>
      <c r="D86" s="159"/>
      <c r="E86" s="133" t="s">
        <v>83</v>
      </c>
      <c r="F86" s="134"/>
      <c r="G86" s="135"/>
      <c r="H86" s="134"/>
      <c r="I86" s="135"/>
      <c r="J86" s="135"/>
      <c r="K86" s="143"/>
      <c r="L86" s="137"/>
    </row>
    <row r="87" spans="1:12" ht="24.95" customHeight="1">
      <c r="A87" s="139"/>
      <c r="B87" s="131">
        <v>3.5</v>
      </c>
      <c r="C87" s="140" t="s">
        <v>697</v>
      </c>
      <c r="D87" s="159"/>
      <c r="E87" s="133" t="s">
        <v>83</v>
      </c>
      <c r="F87" s="135"/>
      <c r="G87" s="135"/>
      <c r="H87" s="134"/>
      <c r="I87" s="135"/>
      <c r="J87" s="135"/>
      <c r="K87" s="143"/>
      <c r="L87" s="137"/>
    </row>
    <row r="88" spans="1:12" ht="24.95" customHeight="1">
      <c r="A88" s="139"/>
      <c r="B88" s="131">
        <v>3.6</v>
      </c>
      <c r="C88" s="140" t="s">
        <v>696</v>
      </c>
      <c r="D88" s="159"/>
      <c r="E88" s="133" t="s">
        <v>179</v>
      </c>
      <c r="F88" s="135"/>
      <c r="G88" s="135"/>
      <c r="H88" s="134"/>
      <c r="I88" s="135"/>
      <c r="J88" s="135"/>
      <c r="K88" s="143"/>
      <c r="L88" s="137"/>
    </row>
    <row r="89" spans="1:12" ht="24.95" customHeight="1">
      <c r="A89" s="139"/>
      <c r="B89" s="131">
        <v>3.7</v>
      </c>
      <c r="C89" s="152" t="s">
        <v>698</v>
      </c>
      <c r="D89" s="192"/>
      <c r="E89" s="167" t="s">
        <v>35</v>
      </c>
      <c r="F89" s="134"/>
      <c r="G89" s="135"/>
      <c r="H89" s="134"/>
      <c r="I89" s="135"/>
      <c r="J89" s="135"/>
      <c r="K89" s="136"/>
      <c r="L89" s="137"/>
    </row>
    <row r="90" spans="1:12" ht="24.95" customHeight="1">
      <c r="A90" s="139"/>
      <c r="B90" s="131">
        <v>3.8</v>
      </c>
      <c r="C90" s="152" t="s">
        <v>699</v>
      </c>
      <c r="D90" s="133"/>
      <c r="E90" s="167" t="s">
        <v>35</v>
      </c>
      <c r="F90" s="134"/>
      <c r="G90" s="135"/>
      <c r="H90" s="134"/>
      <c r="I90" s="135"/>
      <c r="J90" s="135"/>
      <c r="K90" s="136"/>
      <c r="L90" s="137"/>
    </row>
    <row r="91" spans="1:12" ht="24.95" customHeight="1">
      <c r="A91" s="139"/>
      <c r="B91" s="131">
        <v>3.9</v>
      </c>
      <c r="C91" s="152" t="s">
        <v>700</v>
      </c>
      <c r="D91" s="133"/>
      <c r="E91" s="167" t="s">
        <v>35</v>
      </c>
      <c r="F91" s="134"/>
      <c r="G91" s="135"/>
      <c r="H91" s="134"/>
      <c r="I91" s="135"/>
      <c r="J91" s="135"/>
      <c r="K91" s="143"/>
      <c r="L91" s="137"/>
    </row>
    <row r="92" spans="1:12" ht="24.95" customHeight="1">
      <c r="A92" s="139"/>
      <c r="B92" s="155">
        <v>3.1</v>
      </c>
      <c r="C92" s="152" t="s">
        <v>720</v>
      </c>
      <c r="D92" s="133"/>
      <c r="E92" s="133" t="s">
        <v>83</v>
      </c>
      <c r="F92" s="134"/>
      <c r="G92" s="135"/>
      <c r="H92" s="134"/>
      <c r="I92" s="135"/>
      <c r="J92" s="135"/>
      <c r="K92" s="143"/>
      <c r="L92" s="137"/>
    </row>
    <row r="93" spans="1:12" ht="24.95" customHeight="1">
      <c r="A93" s="139"/>
      <c r="B93" s="155">
        <v>3.11</v>
      </c>
      <c r="C93" s="152" t="s">
        <v>704</v>
      </c>
      <c r="D93" s="167"/>
      <c r="E93" s="133" t="s">
        <v>83</v>
      </c>
      <c r="F93" s="134"/>
      <c r="G93" s="135"/>
      <c r="H93" s="134"/>
      <c r="I93" s="135"/>
      <c r="J93" s="135"/>
      <c r="K93" s="143"/>
      <c r="L93" s="137"/>
    </row>
    <row r="94" spans="1:12" ht="24.95" customHeight="1">
      <c r="A94" s="139"/>
      <c r="B94" s="155">
        <v>3.12</v>
      </c>
      <c r="C94" s="152" t="s">
        <v>705</v>
      </c>
      <c r="D94" s="167"/>
      <c r="E94" s="133" t="s">
        <v>83</v>
      </c>
      <c r="F94" s="134"/>
      <c r="G94" s="135"/>
      <c r="H94" s="134"/>
      <c r="I94" s="135"/>
      <c r="J94" s="135"/>
      <c r="K94" s="143"/>
      <c r="L94" s="137"/>
    </row>
    <row r="95" spans="1:12" ht="24.95" customHeight="1">
      <c r="A95" s="139"/>
      <c r="B95" s="155">
        <v>3.13</v>
      </c>
      <c r="C95" s="152" t="s">
        <v>706</v>
      </c>
      <c r="D95" s="167"/>
      <c r="E95" s="133" t="s">
        <v>83</v>
      </c>
      <c r="F95" s="134"/>
      <c r="G95" s="135"/>
      <c r="H95" s="134"/>
      <c r="I95" s="135"/>
      <c r="J95" s="135"/>
      <c r="K95" s="143"/>
      <c r="L95" s="137"/>
    </row>
    <row r="96" spans="1:12" ht="24.95" customHeight="1">
      <c r="A96" s="139"/>
      <c r="B96" s="155">
        <v>3.14</v>
      </c>
      <c r="C96" s="152" t="s">
        <v>707</v>
      </c>
      <c r="D96" s="167"/>
      <c r="E96" s="133" t="s">
        <v>83</v>
      </c>
      <c r="F96" s="134"/>
      <c r="G96" s="135"/>
      <c r="H96" s="134"/>
      <c r="I96" s="135"/>
      <c r="J96" s="135"/>
      <c r="K96" s="143"/>
      <c r="L96" s="137"/>
    </row>
    <row r="97" spans="1:12" ht="24.95" customHeight="1">
      <c r="A97" s="139"/>
      <c r="B97" s="131"/>
      <c r="C97" s="152"/>
      <c r="D97" s="167"/>
      <c r="E97" s="133"/>
      <c r="F97" s="134"/>
      <c r="G97" s="135"/>
      <c r="H97" s="134"/>
      <c r="I97" s="135"/>
      <c r="J97" s="135"/>
      <c r="K97" s="143"/>
      <c r="L97" s="137"/>
    </row>
    <row r="98" spans="1:12" ht="24.95" customHeight="1">
      <c r="A98" s="139"/>
      <c r="B98" s="131"/>
      <c r="C98" s="152"/>
      <c r="D98" s="167"/>
      <c r="E98" s="133"/>
      <c r="F98" s="134"/>
      <c r="G98" s="135"/>
      <c r="H98" s="134"/>
      <c r="I98" s="135"/>
      <c r="J98" s="135"/>
      <c r="K98" s="143"/>
      <c r="L98" s="137"/>
    </row>
    <row r="99" spans="1:12" ht="24.95" customHeight="1">
      <c r="A99" s="139"/>
      <c r="B99" s="131"/>
      <c r="C99" s="152"/>
      <c r="D99" s="167"/>
      <c r="E99" s="133"/>
      <c r="F99" s="134"/>
      <c r="G99" s="135"/>
      <c r="H99" s="134"/>
      <c r="I99" s="135"/>
      <c r="J99" s="135"/>
      <c r="K99" s="143"/>
      <c r="L99" s="137"/>
    </row>
    <row r="100" spans="1:12" ht="24.95" customHeight="1">
      <c r="A100" s="139"/>
      <c r="B100" s="131"/>
      <c r="C100" s="152"/>
      <c r="D100" s="167"/>
      <c r="E100" s="133"/>
      <c r="F100" s="134"/>
      <c r="G100" s="135"/>
      <c r="H100" s="134"/>
      <c r="I100" s="135"/>
      <c r="J100" s="135"/>
      <c r="K100" s="143"/>
      <c r="L100" s="137"/>
    </row>
    <row r="101" spans="1:12" ht="24.95" customHeight="1">
      <c r="A101" s="139"/>
      <c r="B101" s="131"/>
      <c r="C101" s="152"/>
      <c r="D101" s="167"/>
      <c r="E101" s="133"/>
      <c r="F101" s="134"/>
      <c r="G101" s="135"/>
      <c r="H101" s="134"/>
      <c r="I101" s="135"/>
      <c r="J101" s="135"/>
      <c r="K101" s="143"/>
      <c r="L101" s="137"/>
    </row>
    <row r="102" spans="1:12" ht="24.95" customHeight="1">
      <c r="A102" s="139"/>
      <c r="B102" s="131"/>
      <c r="C102" s="152"/>
      <c r="D102" s="167"/>
      <c r="E102" s="133"/>
      <c r="F102" s="134"/>
      <c r="G102" s="135"/>
      <c r="H102" s="134"/>
      <c r="I102" s="135"/>
      <c r="J102" s="135"/>
      <c r="K102" s="143"/>
      <c r="L102" s="137"/>
    </row>
    <row r="103" spans="1:12" ht="24.95" customHeight="1">
      <c r="A103" s="139"/>
      <c r="B103" s="131"/>
      <c r="C103" s="152"/>
      <c r="D103" s="167"/>
      <c r="E103" s="133"/>
      <c r="F103" s="134"/>
      <c r="G103" s="135"/>
      <c r="H103" s="134"/>
      <c r="I103" s="135"/>
      <c r="J103" s="135"/>
      <c r="K103" s="143"/>
      <c r="L103" s="137"/>
    </row>
    <row r="104" spans="1:12" ht="24.95" customHeight="1">
      <c r="A104" s="139"/>
      <c r="B104" s="131"/>
      <c r="C104" s="152"/>
      <c r="D104" s="167"/>
      <c r="E104" s="133"/>
      <c r="F104" s="134"/>
      <c r="G104" s="135"/>
      <c r="H104" s="134"/>
      <c r="I104" s="135"/>
      <c r="J104" s="135"/>
      <c r="K104" s="143"/>
      <c r="L104" s="137"/>
    </row>
    <row r="105" spans="1:12" ht="24.95" customHeight="1">
      <c r="A105" s="139"/>
      <c r="B105" s="131"/>
      <c r="C105" s="152"/>
      <c r="D105" s="133"/>
      <c r="E105" s="133"/>
      <c r="F105" s="134"/>
      <c r="G105" s="135"/>
      <c r="H105" s="134"/>
      <c r="I105" s="135"/>
      <c r="J105" s="135"/>
      <c r="K105" s="143"/>
      <c r="L105" s="137"/>
    </row>
    <row r="106" spans="1:12" ht="24.95" customHeight="1">
      <c r="A106" s="144"/>
      <c r="B106" s="145"/>
      <c r="C106" s="146" t="str">
        <f>"รวมราคา  " &amp;   A82 &amp; C82</f>
        <v>รวมราคา  3งานสถาปัตยกรรม</v>
      </c>
      <c r="D106" s="147"/>
      <c r="E106" s="147"/>
      <c r="F106" s="148"/>
      <c r="G106" s="149"/>
      <c r="H106" s="148"/>
      <c r="I106" s="149"/>
      <c r="J106" s="149"/>
      <c r="K106" s="150"/>
      <c r="L106" s="137"/>
    </row>
    <row r="107" spans="1:12" ht="24.95" customHeight="1">
      <c r="A107" s="130">
        <v>4</v>
      </c>
      <c r="B107" s="131"/>
      <c r="C107" s="151" t="s">
        <v>643</v>
      </c>
      <c r="D107" s="133"/>
      <c r="E107" s="133"/>
      <c r="F107" s="134"/>
      <c r="G107" s="135"/>
      <c r="H107" s="134"/>
      <c r="I107" s="135"/>
      <c r="J107" s="135"/>
      <c r="K107" s="136"/>
    </row>
    <row r="108" spans="1:12" ht="24.95" customHeight="1">
      <c r="A108" s="139"/>
      <c r="B108" s="131">
        <v>4.0999999999999996</v>
      </c>
      <c r="C108" s="160" t="s">
        <v>612</v>
      </c>
      <c r="D108" s="166"/>
      <c r="E108" s="153"/>
      <c r="F108" s="154"/>
      <c r="G108" s="154"/>
      <c r="H108" s="154"/>
      <c r="I108" s="154"/>
      <c r="J108" s="154"/>
      <c r="K108" s="136"/>
    </row>
    <row r="109" spans="1:12" ht="24.95" customHeight="1">
      <c r="A109" s="139"/>
      <c r="B109" s="131" t="s">
        <v>710</v>
      </c>
      <c r="C109" s="152" t="s">
        <v>672</v>
      </c>
      <c r="D109" s="167"/>
      <c r="E109" s="167" t="s">
        <v>35</v>
      </c>
      <c r="F109" s="134"/>
      <c r="G109" s="134"/>
      <c r="H109" s="134"/>
      <c r="I109" s="134"/>
      <c r="J109" s="134"/>
      <c r="K109" s="136"/>
    </row>
    <row r="110" spans="1:12" ht="24.95" customHeight="1">
      <c r="A110" s="139"/>
      <c r="B110" s="131" t="s">
        <v>711</v>
      </c>
      <c r="C110" s="152" t="s">
        <v>644</v>
      </c>
      <c r="D110" s="167"/>
      <c r="E110" s="167" t="s">
        <v>35</v>
      </c>
      <c r="F110" s="134"/>
      <c r="G110" s="134"/>
      <c r="H110" s="134"/>
      <c r="I110" s="134"/>
      <c r="J110" s="134"/>
      <c r="K110" s="136"/>
    </row>
    <row r="111" spans="1:12" ht="24.95" customHeight="1">
      <c r="A111" s="139"/>
      <c r="B111" s="131">
        <v>4.2</v>
      </c>
      <c r="C111" s="160" t="s">
        <v>613</v>
      </c>
      <c r="D111" s="133"/>
      <c r="E111" s="153"/>
      <c r="F111" s="154"/>
      <c r="G111" s="134"/>
      <c r="H111" s="154"/>
      <c r="I111" s="134"/>
      <c r="J111" s="134"/>
      <c r="K111" s="136"/>
    </row>
    <row r="112" spans="1:12" ht="24.95" customHeight="1">
      <c r="A112" s="139"/>
      <c r="B112" s="155" t="s">
        <v>712</v>
      </c>
      <c r="C112" s="152" t="s">
        <v>673</v>
      </c>
      <c r="D112" s="167"/>
      <c r="E112" s="167" t="s">
        <v>102</v>
      </c>
      <c r="F112" s="134"/>
      <c r="G112" s="134"/>
      <c r="H112" s="134"/>
      <c r="I112" s="134"/>
      <c r="J112" s="134"/>
      <c r="K112" s="136"/>
    </row>
    <row r="113" spans="1:11" ht="24.95" customHeight="1">
      <c r="A113" s="139"/>
      <c r="B113" s="131" t="s">
        <v>713</v>
      </c>
      <c r="C113" s="152" t="s">
        <v>674</v>
      </c>
      <c r="D113" s="167"/>
      <c r="E113" s="167" t="s">
        <v>102</v>
      </c>
      <c r="F113" s="134"/>
      <c r="G113" s="134"/>
      <c r="H113" s="134"/>
      <c r="I113" s="134"/>
      <c r="J113" s="134"/>
      <c r="K113" s="136"/>
    </row>
    <row r="114" spans="1:11" ht="24.95" customHeight="1">
      <c r="A114" s="139"/>
      <c r="B114" s="131" t="s">
        <v>714</v>
      </c>
      <c r="C114" s="152" t="s">
        <v>649</v>
      </c>
      <c r="D114" s="167"/>
      <c r="E114" s="167" t="s">
        <v>35</v>
      </c>
      <c r="F114" s="134"/>
      <c r="G114" s="134"/>
      <c r="H114" s="134"/>
      <c r="I114" s="134"/>
      <c r="J114" s="134"/>
      <c r="K114" s="136"/>
    </row>
    <row r="115" spans="1:11" ht="24.95" customHeight="1">
      <c r="A115" s="139"/>
      <c r="B115" s="131">
        <v>4.3</v>
      </c>
      <c r="C115" s="160" t="s">
        <v>614</v>
      </c>
      <c r="D115" s="133"/>
      <c r="E115" s="133"/>
      <c r="F115" s="134"/>
      <c r="G115" s="134"/>
      <c r="H115" s="134"/>
      <c r="I115" s="134"/>
      <c r="J115" s="134"/>
      <c r="K115" s="136"/>
    </row>
    <row r="116" spans="1:11" ht="24.95" customHeight="1">
      <c r="A116" s="139"/>
      <c r="B116" s="131" t="s">
        <v>715</v>
      </c>
      <c r="C116" s="152" t="s">
        <v>675</v>
      </c>
      <c r="D116" s="167"/>
      <c r="E116" s="167" t="s">
        <v>102</v>
      </c>
      <c r="F116" s="134"/>
      <c r="G116" s="134"/>
      <c r="H116" s="134"/>
      <c r="I116" s="134"/>
      <c r="J116" s="134"/>
      <c r="K116" s="143"/>
    </row>
    <row r="117" spans="1:11" ht="24.95" customHeight="1">
      <c r="A117" s="139"/>
      <c r="B117" s="131" t="s">
        <v>716</v>
      </c>
      <c r="C117" s="152" t="s">
        <v>645</v>
      </c>
      <c r="D117" s="167"/>
      <c r="E117" s="167" t="s">
        <v>102</v>
      </c>
      <c r="F117" s="134"/>
      <c r="G117" s="134"/>
      <c r="H117" s="134"/>
      <c r="I117" s="134"/>
      <c r="J117" s="134"/>
      <c r="K117" s="143"/>
    </row>
    <row r="118" spans="1:11" ht="24.95" customHeight="1">
      <c r="A118" s="139"/>
      <c r="B118" s="131" t="s">
        <v>717</v>
      </c>
      <c r="C118" s="152" t="s">
        <v>646</v>
      </c>
      <c r="D118" s="167"/>
      <c r="E118" s="167" t="s">
        <v>102</v>
      </c>
      <c r="F118" s="134"/>
      <c r="G118" s="134"/>
      <c r="H118" s="134"/>
      <c r="I118" s="134"/>
      <c r="J118" s="134"/>
      <c r="K118" s="143"/>
    </row>
    <row r="119" spans="1:11" ht="24.95" customHeight="1">
      <c r="A119" s="139"/>
      <c r="B119" s="131" t="s">
        <v>718</v>
      </c>
      <c r="C119" s="152" t="s">
        <v>647</v>
      </c>
      <c r="D119" s="167"/>
      <c r="E119" s="167" t="s">
        <v>102</v>
      </c>
      <c r="F119" s="134"/>
      <c r="G119" s="134"/>
      <c r="H119" s="134"/>
      <c r="I119" s="134"/>
      <c r="J119" s="134"/>
      <c r="K119" s="143"/>
    </row>
    <row r="120" spans="1:11" ht="24.95" customHeight="1">
      <c r="A120" s="139"/>
      <c r="B120" s="131" t="s">
        <v>719</v>
      </c>
      <c r="C120" s="152" t="s">
        <v>648</v>
      </c>
      <c r="D120" s="167"/>
      <c r="E120" s="167" t="s">
        <v>35</v>
      </c>
      <c r="F120" s="134"/>
      <c r="G120" s="134"/>
      <c r="H120" s="134"/>
      <c r="I120" s="134"/>
      <c r="J120" s="134"/>
      <c r="K120" s="143"/>
    </row>
    <row r="121" spans="1:11" ht="24.95" customHeight="1">
      <c r="A121" s="139"/>
      <c r="B121" s="131"/>
      <c r="C121" s="152"/>
      <c r="D121" s="167"/>
      <c r="E121" s="133"/>
      <c r="F121" s="134"/>
      <c r="G121" s="135"/>
      <c r="H121" s="134"/>
      <c r="I121" s="135"/>
      <c r="J121" s="135"/>
      <c r="K121" s="143"/>
    </row>
    <row r="122" spans="1:11" ht="24.95" customHeight="1">
      <c r="A122" s="139"/>
      <c r="B122" s="131"/>
      <c r="C122" s="152"/>
      <c r="D122" s="167"/>
      <c r="E122" s="133"/>
      <c r="F122" s="134"/>
      <c r="G122" s="135"/>
      <c r="H122" s="134"/>
      <c r="I122" s="135"/>
      <c r="J122" s="135"/>
      <c r="K122" s="143"/>
    </row>
    <row r="123" spans="1:11" ht="24.95" customHeight="1">
      <c r="A123" s="139"/>
      <c r="B123" s="131"/>
      <c r="C123" s="152"/>
      <c r="D123" s="167"/>
      <c r="E123" s="133"/>
      <c r="F123" s="134"/>
      <c r="G123" s="135"/>
      <c r="H123" s="134"/>
      <c r="I123" s="135"/>
      <c r="J123" s="135"/>
      <c r="K123" s="143"/>
    </row>
    <row r="124" spans="1:11" ht="24.95" customHeight="1">
      <c r="A124" s="139"/>
      <c r="B124" s="131"/>
      <c r="C124" s="152"/>
      <c r="D124" s="167"/>
      <c r="E124" s="133"/>
      <c r="F124" s="134"/>
      <c r="G124" s="135"/>
      <c r="H124" s="134"/>
      <c r="I124" s="135"/>
      <c r="J124" s="135"/>
      <c r="K124" s="143"/>
    </row>
    <row r="125" spans="1:11" ht="24.95" customHeight="1">
      <c r="A125" s="139"/>
      <c r="B125" s="131"/>
      <c r="C125" s="152"/>
      <c r="D125" s="167"/>
      <c r="E125" s="133"/>
      <c r="F125" s="134"/>
      <c r="G125" s="135"/>
      <c r="H125" s="134"/>
      <c r="I125" s="135"/>
      <c r="J125" s="135"/>
      <c r="K125" s="143"/>
    </row>
    <row r="126" spans="1:11" ht="24.95" customHeight="1">
      <c r="A126" s="139"/>
      <c r="B126" s="131"/>
      <c r="C126" s="152"/>
      <c r="D126" s="167"/>
      <c r="E126" s="133"/>
      <c r="F126" s="134"/>
      <c r="G126" s="135"/>
      <c r="H126" s="134"/>
      <c r="I126" s="135"/>
      <c r="J126" s="135"/>
      <c r="K126" s="143"/>
    </row>
    <row r="127" spans="1:11" ht="24.95" customHeight="1">
      <c r="A127" s="139"/>
      <c r="B127" s="131"/>
      <c r="C127" s="152"/>
      <c r="D127" s="167"/>
      <c r="E127" s="133"/>
      <c r="F127" s="134"/>
      <c r="G127" s="135"/>
      <c r="H127" s="134"/>
      <c r="I127" s="135"/>
      <c r="J127" s="135"/>
      <c r="K127" s="143"/>
    </row>
    <row r="128" spans="1:11" ht="24.95" customHeight="1">
      <c r="A128" s="139"/>
      <c r="B128" s="131"/>
      <c r="C128" s="152"/>
      <c r="D128" s="167"/>
      <c r="E128" s="133"/>
      <c r="F128" s="134"/>
      <c r="G128" s="135"/>
      <c r="H128" s="134"/>
      <c r="I128" s="135"/>
      <c r="J128" s="135"/>
      <c r="K128" s="143"/>
    </row>
    <row r="129" spans="1:11" ht="24.95" customHeight="1">
      <c r="A129" s="139"/>
      <c r="B129" s="131"/>
      <c r="C129" s="152"/>
      <c r="D129" s="167"/>
      <c r="E129" s="133"/>
      <c r="F129" s="134"/>
      <c r="G129" s="135"/>
      <c r="H129" s="134"/>
      <c r="I129" s="135"/>
      <c r="J129" s="135"/>
      <c r="K129" s="143"/>
    </row>
    <row r="130" spans="1:11" ht="24.95" customHeight="1">
      <c r="A130" s="139"/>
      <c r="B130" s="131"/>
      <c r="C130" s="152"/>
      <c r="D130" s="133"/>
      <c r="E130" s="133"/>
      <c r="F130" s="134"/>
      <c r="G130" s="135"/>
      <c r="H130" s="134"/>
      <c r="I130" s="135"/>
      <c r="J130" s="135"/>
      <c r="K130" s="143"/>
    </row>
    <row r="131" spans="1:11" ht="24.95" customHeight="1">
      <c r="A131" s="144"/>
      <c r="B131" s="145"/>
      <c r="C131" s="146" t="str">
        <f>"รวมราคา  " &amp;   A107 &amp; C107</f>
        <v xml:space="preserve">รวมราคา  4งานระบบไฟฟ้า </v>
      </c>
      <c r="D131" s="147"/>
      <c r="E131" s="147"/>
      <c r="F131" s="148"/>
      <c r="G131" s="149"/>
      <c r="H131" s="148"/>
      <c r="I131" s="149"/>
      <c r="J131" s="149"/>
      <c r="K131" s="150"/>
    </row>
    <row r="132" spans="1:11" ht="24.95" customHeight="1">
      <c r="A132" s="130">
        <v>5</v>
      </c>
      <c r="B132" s="131"/>
      <c r="C132" s="151" t="s">
        <v>616</v>
      </c>
      <c r="D132" s="133"/>
      <c r="E132" s="133"/>
      <c r="F132" s="134"/>
      <c r="G132" s="135"/>
      <c r="H132" s="134"/>
      <c r="I132" s="135"/>
      <c r="J132" s="135"/>
      <c r="K132" s="136"/>
    </row>
    <row r="133" spans="1:11" ht="24.95" customHeight="1">
      <c r="A133" s="139"/>
      <c r="B133" s="131">
        <v>5.0999999999999996</v>
      </c>
      <c r="C133" s="140" t="s">
        <v>679</v>
      </c>
      <c r="D133" s="133"/>
      <c r="E133" s="153" t="s">
        <v>35</v>
      </c>
      <c r="F133" s="134"/>
      <c r="G133" s="135"/>
      <c r="H133" s="169"/>
      <c r="I133" s="135"/>
      <c r="J133" s="135"/>
      <c r="K133" s="136"/>
    </row>
    <row r="134" spans="1:11" ht="24.95" customHeight="1">
      <c r="A134" s="139"/>
      <c r="B134" s="131">
        <v>5.2</v>
      </c>
      <c r="C134" s="140" t="s">
        <v>680</v>
      </c>
      <c r="D134" s="167"/>
      <c r="E134" s="133" t="s">
        <v>102</v>
      </c>
      <c r="F134" s="134"/>
      <c r="G134" s="135"/>
      <c r="H134" s="169"/>
      <c r="I134" s="135"/>
      <c r="J134" s="135"/>
      <c r="K134" s="136"/>
    </row>
    <row r="135" spans="1:11" ht="24.95" customHeight="1">
      <c r="A135" s="139"/>
      <c r="B135" s="131">
        <v>5.3</v>
      </c>
      <c r="C135" s="140" t="s">
        <v>617</v>
      </c>
      <c r="D135" s="167"/>
      <c r="E135" s="133" t="s">
        <v>35</v>
      </c>
      <c r="F135" s="134"/>
      <c r="G135" s="135"/>
      <c r="H135" s="169"/>
      <c r="I135" s="135"/>
      <c r="J135" s="135"/>
      <c r="K135" s="136"/>
    </row>
    <row r="136" spans="1:11" ht="24.95" customHeight="1">
      <c r="A136" s="139"/>
      <c r="B136" s="131">
        <v>5.4</v>
      </c>
      <c r="C136" s="140" t="s">
        <v>618</v>
      </c>
      <c r="D136" s="133"/>
      <c r="E136" s="133" t="s">
        <v>102</v>
      </c>
      <c r="F136" s="134"/>
      <c r="G136" s="135"/>
      <c r="H136" s="169"/>
      <c r="I136" s="135"/>
      <c r="J136" s="135"/>
      <c r="K136" s="136"/>
    </row>
    <row r="137" spans="1:11" ht="24.95" customHeight="1">
      <c r="A137" s="139"/>
      <c r="B137" s="131">
        <v>5.5</v>
      </c>
      <c r="C137" s="140" t="s">
        <v>619</v>
      </c>
      <c r="D137" s="167"/>
      <c r="E137" s="133" t="s">
        <v>102</v>
      </c>
      <c r="F137" s="134"/>
      <c r="G137" s="135"/>
      <c r="H137" s="169"/>
      <c r="I137" s="135"/>
      <c r="J137" s="135"/>
      <c r="K137" s="136"/>
    </row>
    <row r="138" spans="1:11" ht="24.95" customHeight="1">
      <c r="A138" s="139"/>
      <c r="B138" s="131">
        <v>5.6</v>
      </c>
      <c r="C138" s="140" t="s">
        <v>620</v>
      </c>
      <c r="D138" s="133"/>
      <c r="E138" s="133" t="s">
        <v>180</v>
      </c>
      <c r="F138" s="134"/>
      <c r="G138" s="135"/>
      <c r="H138" s="169"/>
      <c r="I138" s="135"/>
      <c r="J138" s="135"/>
      <c r="K138" s="143"/>
    </row>
    <row r="139" spans="1:11" ht="24.95" customHeight="1">
      <c r="A139" s="139"/>
      <c r="B139" s="131">
        <v>5.7</v>
      </c>
      <c r="C139" s="140" t="s">
        <v>621</v>
      </c>
      <c r="D139" s="133"/>
      <c r="E139" s="133" t="s">
        <v>180</v>
      </c>
      <c r="F139" s="134"/>
      <c r="G139" s="135"/>
      <c r="H139" s="169"/>
      <c r="I139" s="135"/>
      <c r="J139" s="135"/>
      <c r="K139" s="143"/>
    </row>
    <row r="140" spans="1:11" ht="24.95" customHeight="1">
      <c r="A140" s="139"/>
      <c r="B140" s="131"/>
      <c r="C140" s="140"/>
      <c r="D140" s="167"/>
      <c r="E140" s="133"/>
      <c r="F140" s="134"/>
      <c r="G140" s="135"/>
      <c r="H140" s="169"/>
      <c r="I140" s="135"/>
      <c r="J140" s="135"/>
      <c r="K140" s="143"/>
    </row>
    <row r="141" spans="1:11" ht="24.95" customHeight="1">
      <c r="A141" s="139"/>
      <c r="B141" s="131"/>
      <c r="C141" s="140"/>
      <c r="D141" s="167"/>
      <c r="E141" s="133"/>
      <c r="F141" s="134"/>
      <c r="G141" s="135"/>
      <c r="H141" s="169"/>
      <c r="I141" s="135"/>
      <c r="J141" s="135"/>
      <c r="K141" s="143"/>
    </row>
    <row r="142" spans="1:11" ht="24.95" customHeight="1">
      <c r="A142" s="139"/>
      <c r="B142" s="155"/>
      <c r="C142" s="140"/>
      <c r="D142" s="167"/>
      <c r="E142" s="133"/>
      <c r="F142" s="134"/>
      <c r="G142" s="135"/>
      <c r="H142" s="169"/>
      <c r="I142" s="135"/>
      <c r="J142" s="135"/>
      <c r="K142" s="143"/>
    </row>
    <row r="143" spans="1:11" ht="24.95" customHeight="1">
      <c r="A143" s="139"/>
      <c r="B143" s="155"/>
      <c r="C143" s="140"/>
      <c r="D143" s="133"/>
      <c r="E143" s="133"/>
      <c r="F143" s="134"/>
      <c r="G143" s="135"/>
      <c r="H143" s="169"/>
      <c r="I143" s="135"/>
      <c r="J143" s="135"/>
      <c r="K143" s="143"/>
    </row>
    <row r="144" spans="1:11" ht="24.95" customHeight="1">
      <c r="A144" s="139"/>
      <c r="B144" s="155"/>
      <c r="C144" s="140"/>
      <c r="D144" s="133"/>
      <c r="E144" s="133"/>
      <c r="F144" s="134"/>
      <c r="G144" s="135"/>
      <c r="H144" s="169"/>
      <c r="I144" s="135"/>
      <c r="J144" s="135"/>
      <c r="K144" s="143"/>
    </row>
    <row r="145" spans="1:11" ht="24.95" customHeight="1">
      <c r="A145" s="139"/>
      <c r="B145" s="131"/>
      <c r="C145" s="140"/>
      <c r="D145" s="133"/>
      <c r="E145" s="133"/>
      <c r="F145" s="134"/>
      <c r="G145" s="135"/>
      <c r="H145" s="169"/>
      <c r="I145" s="135"/>
      <c r="J145" s="135"/>
      <c r="K145" s="143"/>
    </row>
    <row r="146" spans="1:11" ht="24.95" customHeight="1">
      <c r="A146" s="139"/>
      <c r="B146" s="131"/>
      <c r="C146" s="140"/>
      <c r="D146" s="133"/>
      <c r="E146" s="133"/>
      <c r="F146" s="134"/>
      <c r="G146" s="135"/>
      <c r="H146" s="193"/>
      <c r="I146" s="135"/>
      <c r="J146" s="135"/>
      <c r="K146" s="143"/>
    </row>
    <row r="147" spans="1:11" ht="24.95" customHeight="1">
      <c r="A147" s="139"/>
      <c r="B147" s="131"/>
      <c r="C147" s="140"/>
      <c r="D147" s="133"/>
      <c r="E147" s="133"/>
      <c r="F147" s="134"/>
      <c r="G147" s="135"/>
      <c r="H147" s="193"/>
      <c r="I147" s="135"/>
      <c r="J147" s="135"/>
      <c r="K147" s="143"/>
    </row>
    <row r="148" spans="1:11" ht="24.95" customHeight="1">
      <c r="A148" s="139"/>
      <c r="B148" s="131"/>
      <c r="C148" s="140"/>
      <c r="D148" s="133"/>
      <c r="E148" s="133"/>
      <c r="F148" s="134"/>
      <c r="G148" s="135"/>
      <c r="H148" s="193"/>
      <c r="I148" s="135"/>
      <c r="J148" s="135"/>
      <c r="K148" s="143"/>
    </row>
    <row r="149" spans="1:11" ht="24.95" customHeight="1">
      <c r="A149" s="139"/>
      <c r="B149" s="131"/>
      <c r="C149" s="140"/>
      <c r="D149" s="133"/>
      <c r="E149" s="133"/>
      <c r="F149" s="134"/>
      <c r="G149" s="135"/>
      <c r="H149" s="193"/>
      <c r="I149" s="135"/>
      <c r="J149" s="135"/>
      <c r="K149" s="143"/>
    </row>
    <row r="150" spans="1:11" ht="24.95" customHeight="1">
      <c r="A150" s="139"/>
      <c r="B150" s="131"/>
      <c r="C150" s="140"/>
      <c r="D150" s="167"/>
      <c r="E150" s="133"/>
      <c r="F150" s="134"/>
      <c r="G150" s="135"/>
      <c r="H150" s="134"/>
      <c r="I150" s="135"/>
      <c r="J150" s="135"/>
      <c r="K150" s="143"/>
    </row>
    <row r="151" spans="1:11" ht="24.95" customHeight="1">
      <c r="A151" s="139"/>
      <c r="B151" s="131"/>
      <c r="C151" s="140"/>
      <c r="D151" s="167"/>
      <c r="E151" s="133"/>
      <c r="F151" s="134"/>
      <c r="G151" s="135"/>
      <c r="H151" s="134"/>
      <c r="I151" s="135"/>
      <c r="J151" s="135"/>
      <c r="K151" s="143"/>
    </row>
    <row r="152" spans="1:11" ht="24.95" customHeight="1">
      <c r="A152" s="139"/>
      <c r="B152" s="131"/>
      <c r="C152" s="140"/>
      <c r="D152" s="167"/>
      <c r="E152" s="133"/>
      <c r="F152" s="134"/>
      <c r="G152" s="135"/>
      <c r="H152" s="134"/>
      <c r="I152" s="135"/>
      <c r="J152" s="135"/>
      <c r="K152" s="143"/>
    </row>
    <row r="153" spans="1:11" ht="24.95" customHeight="1">
      <c r="A153" s="139"/>
      <c r="B153" s="131"/>
      <c r="C153" s="140"/>
      <c r="D153" s="133"/>
      <c r="E153" s="133"/>
      <c r="F153" s="134"/>
      <c r="G153" s="135"/>
      <c r="H153" s="134"/>
      <c r="I153" s="135"/>
      <c r="J153" s="135"/>
      <c r="K153" s="143"/>
    </row>
    <row r="154" spans="1:11" ht="24.95" customHeight="1">
      <c r="A154" s="139"/>
      <c r="B154" s="131"/>
      <c r="C154" s="140"/>
      <c r="D154" s="133"/>
      <c r="E154" s="133"/>
      <c r="F154" s="134"/>
      <c r="G154" s="135"/>
      <c r="H154" s="134"/>
      <c r="I154" s="135"/>
      <c r="J154" s="135"/>
      <c r="K154" s="143"/>
    </row>
    <row r="155" spans="1:11" ht="24.95" customHeight="1">
      <c r="A155" s="139"/>
      <c r="B155" s="131"/>
      <c r="C155" s="140"/>
      <c r="D155" s="133"/>
      <c r="E155" s="133"/>
      <c r="F155" s="134"/>
      <c r="G155" s="135"/>
      <c r="H155" s="134"/>
      <c r="I155" s="135"/>
      <c r="J155" s="135"/>
      <c r="K155" s="143"/>
    </row>
    <row r="156" spans="1:11" ht="24.95" customHeight="1">
      <c r="A156" s="144"/>
      <c r="B156" s="145"/>
      <c r="C156" s="146" t="str">
        <f>"รวมราคา  " &amp;   A132 &amp; C132</f>
        <v>รวมราคา  5งานระบบสื่อสาร</v>
      </c>
      <c r="D156" s="147"/>
      <c r="E156" s="147"/>
      <c r="F156" s="148"/>
      <c r="G156" s="149"/>
      <c r="H156" s="148"/>
      <c r="I156" s="149"/>
      <c r="J156" s="149"/>
      <c r="K156" s="150"/>
    </row>
    <row r="157" spans="1:11" ht="24.95" customHeight="1">
      <c r="A157" s="130">
        <v>6</v>
      </c>
      <c r="B157" s="131"/>
      <c r="C157" s="151" t="s">
        <v>708</v>
      </c>
      <c r="D157" s="133"/>
      <c r="E157" s="133"/>
      <c r="F157" s="134"/>
      <c r="G157" s="135"/>
      <c r="H157" s="134"/>
      <c r="I157" s="135"/>
      <c r="J157" s="135"/>
      <c r="K157" s="136"/>
    </row>
    <row r="158" spans="1:11" ht="24.95" customHeight="1">
      <c r="A158" s="139">
        <v>6.1</v>
      </c>
      <c r="B158" s="170" t="s">
        <v>622</v>
      </c>
      <c r="C158" s="163"/>
      <c r="D158" s="133"/>
      <c r="E158" s="153"/>
      <c r="F158" s="169"/>
      <c r="G158" s="135"/>
      <c r="H158" s="169"/>
      <c r="I158" s="135"/>
      <c r="J158" s="135"/>
      <c r="K158" s="136"/>
    </row>
    <row r="159" spans="1:11" ht="24.95" customHeight="1">
      <c r="A159" s="139"/>
      <c r="B159" s="131" t="s">
        <v>635</v>
      </c>
      <c r="C159" s="140" t="s">
        <v>623</v>
      </c>
      <c r="D159" s="168"/>
      <c r="E159" s="168" t="s">
        <v>102</v>
      </c>
      <c r="F159" s="168"/>
      <c r="G159" s="135"/>
      <c r="H159" s="168"/>
      <c r="I159" s="135"/>
      <c r="J159" s="135"/>
      <c r="K159" s="136"/>
    </row>
    <row r="160" spans="1:11" ht="24.95" customHeight="1">
      <c r="A160" s="139"/>
      <c r="B160" s="131" t="s">
        <v>636</v>
      </c>
      <c r="C160" s="140" t="s">
        <v>624</v>
      </c>
      <c r="D160" s="168"/>
      <c r="E160" s="168" t="s">
        <v>181</v>
      </c>
      <c r="F160" s="168"/>
      <c r="G160" s="135"/>
      <c r="H160" s="168"/>
      <c r="I160" s="135"/>
      <c r="J160" s="135"/>
      <c r="K160" s="136"/>
    </row>
    <row r="161" spans="1:11" ht="24.95" customHeight="1">
      <c r="A161" s="139"/>
      <c r="B161" s="131" t="s">
        <v>637</v>
      </c>
      <c r="C161" s="140" t="s">
        <v>625</v>
      </c>
      <c r="D161" s="168"/>
      <c r="E161" s="168" t="s">
        <v>629</v>
      </c>
      <c r="F161" s="168"/>
      <c r="G161" s="135"/>
      <c r="H161" s="168"/>
      <c r="I161" s="135"/>
      <c r="J161" s="135"/>
      <c r="K161" s="136"/>
    </row>
    <row r="162" spans="1:11" ht="24.95" customHeight="1">
      <c r="A162" s="139"/>
      <c r="B162" s="131" t="s">
        <v>638</v>
      </c>
      <c r="C162" s="140" t="s">
        <v>626</v>
      </c>
      <c r="D162" s="168"/>
      <c r="E162" s="168" t="s">
        <v>629</v>
      </c>
      <c r="F162" s="168"/>
      <c r="G162" s="135"/>
      <c r="H162" s="168"/>
      <c r="I162" s="135"/>
      <c r="J162" s="135"/>
      <c r="K162" s="136"/>
    </row>
    <row r="163" spans="1:11" ht="24.95" customHeight="1">
      <c r="A163" s="139"/>
      <c r="B163" s="131" t="s">
        <v>639</v>
      </c>
      <c r="C163" s="140" t="s">
        <v>627</v>
      </c>
      <c r="D163" s="168"/>
      <c r="E163" s="168" t="s">
        <v>630</v>
      </c>
      <c r="F163" s="168"/>
      <c r="G163" s="135"/>
      <c r="H163" s="168"/>
      <c r="I163" s="135"/>
      <c r="J163" s="135"/>
      <c r="K163" s="136"/>
    </row>
    <row r="164" spans="1:11" ht="24.95" customHeight="1">
      <c r="A164" s="139"/>
      <c r="B164" s="131" t="s">
        <v>650</v>
      </c>
      <c r="C164" s="140" t="s">
        <v>628</v>
      </c>
      <c r="D164" s="168"/>
      <c r="E164" s="168" t="s">
        <v>630</v>
      </c>
      <c r="F164" s="168"/>
      <c r="G164" s="135"/>
      <c r="H164" s="168"/>
      <c r="I164" s="135"/>
      <c r="J164" s="135"/>
      <c r="K164" s="136"/>
    </row>
    <row r="165" spans="1:11" ht="24.95" customHeight="1">
      <c r="A165" s="139"/>
      <c r="B165" s="131" t="s">
        <v>664</v>
      </c>
      <c r="C165" s="140" t="s">
        <v>681</v>
      </c>
      <c r="D165" s="168"/>
      <c r="E165" s="168" t="s">
        <v>610</v>
      </c>
      <c r="F165" s="168"/>
      <c r="G165" s="135"/>
      <c r="H165" s="168"/>
      <c r="I165" s="135"/>
      <c r="J165" s="135"/>
      <c r="K165" s="143"/>
    </row>
    <row r="166" spans="1:11" ht="24.95" customHeight="1">
      <c r="A166" s="139"/>
      <c r="B166" s="131" t="s">
        <v>682</v>
      </c>
      <c r="C166" s="140" t="s">
        <v>663</v>
      </c>
      <c r="D166" s="168"/>
      <c r="E166" s="168" t="s">
        <v>0</v>
      </c>
      <c r="F166" s="168"/>
      <c r="G166" s="135"/>
      <c r="H166" s="168"/>
      <c r="I166" s="135"/>
      <c r="J166" s="135"/>
      <c r="K166" s="143"/>
    </row>
    <row r="167" spans="1:11" ht="24.95" customHeight="1">
      <c r="A167" s="139">
        <v>6.2</v>
      </c>
      <c r="B167" s="190" t="s">
        <v>631</v>
      </c>
      <c r="C167" s="140"/>
      <c r="D167" s="168"/>
      <c r="E167" s="168"/>
      <c r="F167" s="168"/>
      <c r="G167" s="135"/>
      <c r="H167" s="169"/>
      <c r="I167" s="135"/>
      <c r="J167" s="135"/>
      <c r="K167" s="143"/>
    </row>
    <row r="168" spans="1:11" ht="24.95" customHeight="1">
      <c r="A168" s="139"/>
      <c r="B168" s="131" t="s">
        <v>640</v>
      </c>
      <c r="C168" s="140" t="s">
        <v>632</v>
      </c>
      <c r="D168" s="168"/>
      <c r="E168" s="168" t="s">
        <v>102</v>
      </c>
      <c r="F168" s="168"/>
      <c r="G168" s="135"/>
      <c r="H168" s="168"/>
      <c r="I168" s="135"/>
      <c r="J168" s="135"/>
      <c r="K168" s="143"/>
    </row>
    <row r="169" spans="1:11" ht="24.95" customHeight="1">
      <c r="A169" s="139"/>
      <c r="B169" s="131" t="s">
        <v>641</v>
      </c>
      <c r="C169" s="140" t="s">
        <v>633</v>
      </c>
      <c r="D169" s="168"/>
      <c r="E169" s="168" t="s">
        <v>102</v>
      </c>
      <c r="F169" s="168"/>
      <c r="G169" s="135"/>
      <c r="H169" s="168"/>
      <c r="I169" s="135"/>
      <c r="J169" s="135"/>
      <c r="K169" s="143"/>
    </row>
    <row r="170" spans="1:11" ht="24.95" customHeight="1">
      <c r="A170" s="139"/>
      <c r="B170" s="131" t="s">
        <v>642</v>
      </c>
      <c r="C170" s="140" t="s">
        <v>663</v>
      </c>
      <c r="D170" s="168"/>
      <c r="E170" s="168" t="s">
        <v>0</v>
      </c>
      <c r="F170" s="168"/>
      <c r="G170" s="135"/>
      <c r="H170" s="168"/>
      <c r="I170" s="135"/>
      <c r="J170" s="135"/>
      <c r="K170" s="143"/>
    </row>
    <row r="171" spans="1:11" ht="24.95" customHeight="1">
      <c r="A171" s="139"/>
      <c r="B171" s="131"/>
      <c r="C171" s="140"/>
      <c r="D171" s="133"/>
      <c r="E171" s="133"/>
      <c r="F171" s="134"/>
      <c r="G171" s="135"/>
      <c r="H171" s="134"/>
      <c r="I171" s="135"/>
      <c r="J171" s="135"/>
      <c r="K171" s="143"/>
    </row>
    <row r="172" spans="1:11" ht="24.95" customHeight="1">
      <c r="A172" s="139"/>
      <c r="B172" s="131"/>
      <c r="C172" s="140"/>
      <c r="D172" s="133"/>
      <c r="E172" s="133"/>
      <c r="F172" s="134"/>
      <c r="G172" s="135"/>
      <c r="H172" s="134"/>
      <c r="I172" s="135"/>
      <c r="J172" s="135"/>
      <c r="K172" s="143"/>
    </row>
    <row r="173" spans="1:11" ht="24.95" customHeight="1">
      <c r="A173" s="139"/>
      <c r="B173" s="131"/>
      <c r="C173" s="140"/>
      <c r="D173" s="133"/>
      <c r="E173" s="133"/>
      <c r="F173" s="134"/>
      <c r="G173" s="135"/>
      <c r="H173" s="134"/>
      <c r="I173" s="135"/>
      <c r="J173" s="135"/>
      <c r="K173" s="143"/>
    </row>
    <row r="174" spans="1:11" ht="24.95" customHeight="1">
      <c r="A174" s="139"/>
      <c r="B174" s="131"/>
      <c r="C174" s="140"/>
      <c r="D174" s="133"/>
      <c r="E174" s="133"/>
      <c r="F174" s="134"/>
      <c r="G174" s="135"/>
      <c r="H174" s="134"/>
      <c r="I174" s="135"/>
      <c r="J174" s="135"/>
      <c r="K174" s="143"/>
    </row>
    <row r="175" spans="1:11" ht="24.95" customHeight="1">
      <c r="A175" s="139"/>
      <c r="B175" s="131"/>
      <c r="C175" s="140"/>
      <c r="D175" s="133"/>
      <c r="E175" s="133"/>
      <c r="F175" s="134"/>
      <c r="G175" s="135"/>
      <c r="H175" s="134"/>
      <c r="I175" s="135"/>
      <c r="J175" s="135"/>
      <c r="K175" s="143"/>
    </row>
    <row r="176" spans="1:11" ht="24.95" customHeight="1">
      <c r="A176" s="139"/>
      <c r="B176" s="131"/>
      <c r="C176" s="140"/>
      <c r="D176" s="133"/>
      <c r="E176" s="133"/>
      <c r="F176" s="134"/>
      <c r="G176" s="135"/>
      <c r="H176" s="134"/>
      <c r="I176" s="135"/>
      <c r="J176" s="135"/>
      <c r="K176" s="143"/>
    </row>
    <row r="177" spans="1:11" ht="24.95" customHeight="1">
      <c r="A177" s="139"/>
      <c r="B177" s="131"/>
      <c r="C177" s="140"/>
      <c r="D177" s="133"/>
      <c r="E177" s="133"/>
      <c r="F177" s="134"/>
      <c r="G177" s="135"/>
      <c r="H177" s="134"/>
      <c r="I177" s="135"/>
      <c r="J177" s="135"/>
      <c r="K177" s="143"/>
    </row>
    <row r="178" spans="1:11" ht="24.95" customHeight="1">
      <c r="A178" s="139"/>
      <c r="B178" s="131"/>
      <c r="C178" s="140"/>
      <c r="D178" s="133"/>
      <c r="E178" s="133"/>
      <c r="F178" s="134"/>
      <c r="G178" s="135"/>
      <c r="H178" s="134"/>
      <c r="I178" s="135"/>
      <c r="J178" s="135"/>
      <c r="K178" s="143"/>
    </row>
    <row r="179" spans="1:11" ht="24.95" customHeight="1">
      <c r="A179" s="139"/>
      <c r="B179" s="131"/>
      <c r="C179" s="140"/>
      <c r="D179" s="133"/>
      <c r="E179" s="133"/>
      <c r="F179" s="134"/>
      <c r="G179" s="135"/>
      <c r="H179" s="134"/>
      <c r="I179" s="135"/>
      <c r="J179" s="135"/>
      <c r="K179" s="143"/>
    </row>
    <row r="180" spans="1:11" ht="24.95" customHeight="1">
      <c r="A180" s="139"/>
      <c r="B180" s="131"/>
      <c r="C180" s="140"/>
      <c r="D180" s="133"/>
      <c r="E180" s="133"/>
      <c r="F180" s="134"/>
      <c r="G180" s="135"/>
      <c r="H180" s="134"/>
      <c r="I180" s="135"/>
      <c r="J180" s="135"/>
      <c r="K180" s="143"/>
    </row>
    <row r="181" spans="1:11" ht="24.95" customHeight="1">
      <c r="A181" s="144"/>
      <c r="B181" s="145"/>
      <c r="C181" s="146" t="str">
        <f>"รวมราคา  " &amp;   A157 &amp; C157</f>
        <v>รวมราคา  6งานระบบสื่อสารและเทคโนโลยีสารสนเทศ (ระบบ LAN)</v>
      </c>
      <c r="D181" s="147"/>
      <c r="E181" s="147"/>
      <c r="F181" s="148"/>
      <c r="G181" s="149"/>
      <c r="H181" s="148"/>
      <c r="I181" s="149"/>
      <c r="J181" s="149"/>
      <c r="K181" s="150"/>
    </row>
    <row r="182" spans="1:11" ht="24.95" customHeight="1">
      <c r="A182" s="130">
        <v>7</v>
      </c>
      <c r="B182" s="131"/>
      <c r="C182" s="151" t="s">
        <v>709</v>
      </c>
      <c r="D182" s="133"/>
      <c r="E182" s="133"/>
      <c r="F182" s="134"/>
      <c r="G182" s="135"/>
      <c r="H182" s="134"/>
      <c r="I182" s="135"/>
      <c r="J182" s="135"/>
      <c r="K182" s="136"/>
    </row>
    <row r="183" spans="1:11" ht="24.95" customHeight="1">
      <c r="A183" s="139">
        <v>7.1</v>
      </c>
      <c r="B183" s="170" t="s">
        <v>634</v>
      </c>
      <c r="C183" s="163"/>
      <c r="D183" s="133"/>
      <c r="E183" s="153"/>
      <c r="F183" s="169"/>
      <c r="G183" s="135"/>
      <c r="H183" s="169"/>
      <c r="I183" s="135"/>
      <c r="J183" s="135"/>
      <c r="K183" s="136"/>
    </row>
    <row r="184" spans="1:11" ht="24.95" customHeight="1">
      <c r="A184" s="139"/>
      <c r="B184" s="131" t="s">
        <v>651</v>
      </c>
      <c r="C184" s="140" t="s">
        <v>623</v>
      </c>
      <c r="D184" s="135"/>
      <c r="E184" s="135" t="s">
        <v>102</v>
      </c>
      <c r="F184" s="135"/>
      <c r="G184" s="135"/>
      <c r="H184" s="135"/>
      <c r="I184" s="135"/>
      <c r="J184" s="135"/>
      <c r="K184" s="136"/>
    </row>
    <row r="185" spans="1:11" ht="24.95" customHeight="1">
      <c r="A185" s="139"/>
      <c r="B185" s="131" t="s">
        <v>652</v>
      </c>
      <c r="C185" s="140" t="s">
        <v>624</v>
      </c>
      <c r="D185" s="135"/>
      <c r="E185" s="135" t="s">
        <v>181</v>
      </c>
      <c r="F185" s="135"/>
      <c r="G185" s="135"/>
      <c r="H185" s="135"/>
      <c r="I185" s="135"/>
      <c r="J185" s="135"/>
      <c r="K185" s="136"/>
    </row>
    <row r="186" spans="1:11" ht="24.95" customHeight="1">
      <c r="A186" s="139"/>
      <c r="B186" s="131" t="s">
        <v>653</v>
      </c>
      <c r="C186" s="140" t="s">
        <v>625</v>
      </c>
      <c r="D186" s="135"/>
      <c r="E186" s="135" t="s">
        <v>629</v>
      </c>
      <c r="F186" s="135"/>
      <c r="G186" s="135"/>
      <c r="H186" s="135"/>
      <c r="I186" s="135"/>
      <c r="J186" s="135"/>
      <c r="K186" s="136"/>
    </row>
    <row r="187" spans="1:11" ht="24.95" customHeight="1">
      <c r="A187" s="139"/>
      <c r="B187" s="131" t="s">
        <v>654</v>
      </c>
      <c r="C187" s="140" t="s">
        <v>626</v>
      </c>
      <c r="D187" s="135"/>
      <c r="E187" s="135" t="s">
        <v>181</v>
      </c>
      <c r="F187" s="135"/>
      <c r="G187" s="135"/>
      <c r="H187" s="135"/>
      <c r="I187" s="135"/>
      <c r="J187" s="135"/>
      <c r="K187" s="136"/>
    </row>
    <row r="188" spans="1:11" ht="24.95" customHeight="1">
      <c r="A188" s="139"/>
      <c r="B188" s="131" t="s">
        <v>655</v>
      </c>
      <c r="C188" s="140" t="s">
        <v>627</v>
      </c>
      <c r="D188" s="135"/>
      <c r="E188" s="135" t="s">
        <v>630</v>
      </c>
      <c r="F188" s="135"/>
      <c r="G188" s="135"/>
      <c r="H188" s="135"/>
      <c r="I188" s="135"/>
      <c r="J188" s="135"/>
      <c r="K188" s="136"/>
    </row>
    <row r="189" spans="1:11" ht="24.95" customHeight="1">
      <c r="A189" s="139"/>
      <c r="B189" s="131" t="s">
        <v>665</v>
      </c>
      <c r="C189" s="140" t="s">
        <v>683</v>
      </c>
      <c r="D189" s="135"/>
      <c r="E189" s="135" t="s">
        <v>610</v>
      </c>
      <c r="F189" s="135"/>
      <c r="G189" s="135"/>
      <c r="H189" s="135"/>
      <c r="I189" s="135"/>
      <c r="J189" s="135"/>
      <c r="K189" s="136"/>
    </row>
    <row r="190" spans="1:11" ht="24.95" customHeight="1">
      <c r="A190" s="139"/>
      <c r="B190" s="131" t="s">
        <v>684</v>
      </c>
      <c r="C190" s="140" t="s">
        <v>663</v>
      </c>
      <c r="D190" s="135"/>
      <c r="E190" s="135" t="s">
        <v>0</v>
      </c>
      <c r="F190" s="135"/>
      <c r="G190" s="135"/>
      <c r="H190" s="135"/>
      <c r="I190" s="135"/>
      <c r="J190" s="135"/>
      <c r="K190" s="143"/>
    </row>
    <row r="191" spans="1:11" ht="24.95" customHeight="1">
      <c r="A191" s="139">
        <v>7.2</v>
      </c>
      <c r="B191" s="170" t="s">
        <v>631</v>
      </c>
      <c r="C191" s="140"/>
      <c r="D191" s="135"/>
      <c r="E191" s="135"/>
      <c r="F191" s="135"/>
      <c r="G191" s="135"/>
      <c r="H191" s="169"/>
      <c r="I191" s="135"/>
      <c r="J191" s="135"/>
      <c r="K191" s="143"/>
    </row>
    <row r="192" spans="1:11" ht="24.95" customHeight="1">
      <c r="A192" s="139"/>
      <c r="B192" s="131" t="s">
        <v>656</v>
      </c>
      <c r="C192" s="140" t="s">
        <v>632</v>
      </c>
      <c r="D192" s="135"/>
      <c r="E192" s="135" t="s">
        <v>102</v>
      </c>
      <c r="F192" s="135"/>
      <c r="G192" s="135"/>
      <c r="H192" s="135"/>
      <c r="I192" s="135"/>
      <c r="J192" s="135"/>
      <c r="K192" s="143"/>
    </row>
    <row r="193" spans="1:11" ht="24.95" customHeight="1">
      <c r="A193" s="139"/>
      <c r="B193" s="131" t="s">
        <v>657</v>
      </c>
      <c r="C193" s="140" t="s">
        <v>663</v>
      </c>
      <c r="D193" s="135"/>
      <c r="E193" s="135" t="s">
        <v>595</v>
      </c>
      <c r="F193" s="135"/>
      <c r="G193" s="135"/>
      <c r="H193" s="135"/>
      <c r="I193" s="135"/>
      <c r="J193" s="135"/>
      <c r="K193" s="143"/>
    </row>
    <row r="194" spans="1:11" ht="24.95" customHeight="1">
      <c r="A194" s="139"/>
      <c r="B194" s="131"/>
      <c r="C194" s="140"/>
      <c r="D194" s="168"/>
      <c r="E194" s="168"/>
      <c r="F194" s="168"/>
      <c r="G194" s="135"/>
      <c r="H194" s="168"/>
      <c r="I194" s="135"/>
      <c r="J194" s="135"/>
      <c r="K194" s="143"/>
    </row>
    <row r="195" spans="1:11" ht="24.95" customHeight="1">
      <c r="A195" s="139"/>
      <c r="B195" s="131"/>
      <c r="C195" s="140"/>
      <c r="D195" s="168"/>
      <c r="E195" s="168"/>
      <c r="F195" s="168"/>
      <c r="G195" s="135"/>
      <c r="H195" s="168"/>
      <c r="I195" s="135"/>
      <c r="J195" s="135"/>
      <c r="K195" s="143"/>
    </row>
    <row r="196" spans="1:11" ht="24.95" customHeight="1">
      <c r="A196" s="139"/>
      <c r="B196" s="131"/>
      <c r="C196" s="140"/>
      <c r="D196" s="168"/>
      <c r="E196" s="168"/>
      <c r="F196" s="168"/>
      <c r="G196" s="135"/>
      <c r="H196" s="168"/>
      <c r="I196" s="135"/>
      <c r="J196" s="135"/>
      <c r="K196" s="143"/>
    </row>
    <row r="197" spans="1:11" ht="24.95" customHeight="1">
      <c r="A197" s="139"/>
      <c r="B197" s="131"/>
      <c r="C197" s="140"/>
      <c r="D197" s="168"/>
      <c r="E197" s="168"/>
      <c r="F197" s="168"/>
      <c r="G197" s="135"/>
      <c r="H197" s="168"/>
      <c r="I197" s="135"/>
      <c r="J197" s="135"/>
      <c r="K197" s="143"/>
    </row>
    <row r="198" spans="1:11" ht="24.95" customHeight="1">
      <c r="A198" s="139"/>
      <c r="B198" s="131"/>
      <c r="C198" s="140"/>
      <c r="D198" s="168"/>
      <c r="E198" s="168"/>
      <c r="F198" s="168"/>
      <c r="G198" s="135"/>
      <c r="H198" s="168"/>
      <c r="I198" s="135"/>
      <c r="J198" s="135"/>
      <c r="K198" s="143"/>
    </row>
    <row r="199" spans="1:11" ht="24.95" customHeight="1">
      <c r="A199" s="139"/>
      <c r="B199" s="170"/>
      <c r="C199" s="140"/>
      <c r="D199" s="168"/>
      <c r="E199" s="168"/>
      <c r="F199" s="168"/>
      <c r="G199" s="135"/>
      <c r="H199" s="169"/>
      <c r="I199" s="135"/>
      <c r="J199" s="135"/>
      <c r="K199" s="143"/>
    </row>
    <row r="200" spans="1:11" ht="24.95" customHeight="1">
      <c r="A200" s="139"/>
      <c r="B200" s="131"/>
      <c r="C200" s="140"/>
      <c r="D200" s="168"/>
      <c r="E200" s="168"/>
      <c r="F200" s="168"/>
      <c r="G200" s="135"/>
      <c r="H200" s="168"/>
      <c r="I200" s="135"/>
      <c r="J200" s="135"/>
      <c r="K200" s="143"/>
    </row>
    <row r="201" spans="1:11" ht="24.95" customHeight="1">
      <c r="A201" s="139"/>
      <c r="B201" s="131"/>
      <c r="C201" s="140"/>
      <c r="D201" s="168"/>
      <c r="E201" s="168"/>
      <c r="F201" s="168"/>
      <c r="G201" s="135"/>
      <c r="H201" s="168"/>
      <c r="I201" s="135"/>
      <c r="J201" s="135"/>
      <c r="K201" s="143"/>
    </row>
    <row r="202" spans="1:11" ht="24.95" customHeight="1">
      <c r="A202" s="139"/>
      <c r="B202" s="131"/>
      <c r="C202" s="140"/>
      <c r="D202" s="168"/>
      <c r="E202" s="168"/>
      <c r="F202" s="168"/>
      <c r="G202" s="135"/>
      <c r="H202" s="168"/>
      <c r="I202" s="135"/>
      <c r="J202" s="135"/>
      <c r="K202" s="143"/>
    </row>
    <row r="203" spans="1:11" ht="24.95" customHeight="1">
      <c r="A203" s="139"/>
      <c r="B203" s="131"/>
      <c r="C203" s="140"/>
      <c r="D203" s="168"/>
      <c r="E203" s="168"/>
      <c r="F203" s="168"/>
      <c r="G203" s="135"/>
      <c r="H203" s="168"/>
      <c r="I203" s="135"/>
      <c r="J203" s="135"/>
      <c r="K203" s="143"/>
    </row>
    <row r="204" spans="1:11" ht="24.95" customHeight="1">
      <c r="A204" s="139"/>
      <c r="B204" s="131"/>
      <c r="C204" s="140"/>
      <c r="D204" s="133"/>
      <c r="E204" s="133"/>
      <c r="F204" s="134"/>
      <c r="G204" s="135"/>
      <c r="H204" s="134"/>
      <c r="I204" s="135"/>
      <c r="J204" s="135"/>
      <c r="K204" s="143"/>
    </row>
    <row r="205" spans="1:11" ht="24.95" customHeight="1">
      <c r="A205" s="139"/>
      <c r="B205" s="131"/>
      <c r="C205" s="140"/>
      <c r="D205" s="133"/>
      <c r="E205" s="133"/>
      <c r="F205" s="134"/>
      <c r="G205" s="135"/>
      <c r="H205" s="134"/>
      <c r="I205" s="135"/>
      <c r="J205" s="135"/>
      <c r="K205" s="143"/>
    </row>
    <row r="206" spans="1:11" ht="24.95" customHeight="1">
      <c r="A206" s="144"/>
      <c r="B206" s="145"/>
      <c r="C206" s="146" t="str">
        <f>"รวมราคา  " &amp;   A183 &amp; B183</f>
        <v>รวมราคา  7.1ระบบกล้องวงจรปิด</v>
      </c>
      <c r="D206" s="147"/>
      <c r="E206" s="147"/>
      <c r="F206" s="148"/>
      <c r="G206" s="149"/>
      <c r="H206" s="148"/>
      <c r="I206" s="149"/>
      <c r="J206" s="149"/>
      <c r="K206" s="150"/>
    </row>
  </sheetData>
  <mergeCells count="6">
    <mergeCell ref="A1:K1"/>
    <mergeCell ref="K5:K6"/>
    <mergeCell ref="H5:I5"/>
    <mergeCell ref="D5:E5"/>
    <mergeCell ref="F5:G5"/>
    <mergeCell ref="C5:C6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0" fitToWidth="0" fitToHeight="0" orientation="landscape" r:id="rId1"/>
  <headerFooter alignWithMargins="0">
    <oddHeader>&amp;Rแบบ ปร. 4.1  แผ่นที่  &amp;P   /  &amp;N   แผ่น</oddHeader>
  </headerFooter>
  <rowBreaks count="7" manualBreakCount="7">
    <brk id="31" max="16" man="1"/>
    <brk id="56" max="16" man="1"/>
    <brk id="81" max="16" man="1"/>
    <brk id="106" max="16" man="1"/>
    <brk id="131" max="16" man="1"/>
    <brk id="156" max="16" man="1"/>
    <brk id="181" max="1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09">
        <v>1</v>
      </c>
      <c r="W9" s="209"/>
      <c r="X9" s="209"/>
      <c r="Y9" s="209"/>
      <c r="Z9" s="209">
        <v>2</v>
      </c>
      <c r="AA9" s="209"/>
      <c r="AB9" s="209"/>
      <c r="AC9" s="209"/>
      <c r="AD9" s="209">
        <v>3</v>
      </c>
      <c r="AE9" s="209"/>
      <c r="AF9" s="209"/>
      <c r="AG9" s="209"/>
      <c r="AH9" s="209">
        <v>4</v>
      </c>
      <c r="AI9" s="209"/>
      <c r="AJ9" s="209"/>
      <c r="AK9" s="209"/>
      <c r="AL9" s="209">
        <v>5</v>
      </c>
      <c r="AM9" s="209"/>
      <c r="AN9" s="209"/>
      <c r="AO9" s="209"/>
      <c r="AP9" s="209">
        <v>6</v>
      </c>
      <c r="AQ9" s="209"/>
      <c r="AR9" s="209"/>
      <c r="AS9" s="209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548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549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550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551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552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553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554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551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552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552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555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556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557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552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558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559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560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552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561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562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563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564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565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566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567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568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569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570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571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572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573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574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575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576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577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578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579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580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581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582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583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584</v>
      </c>
    </row>
    <row r="149" spans="2:8">
      <c r="B149" t="s">
        <v>585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586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587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588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589</v>
      </c>
    </row>
    <row r="155" spans="2:8">
      <c r="B155" t="s">
        <v>590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591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592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593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594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แบบปร.4.1A!#REF!</f>
        <v>#REF!</v>
      </c>
    </row>
    <row r="2" spans="1:4" ht="22.5" customHeight="1">
      <c r="A2" t="e">
        <f>แบบปร.4.1A!#REF!</f>
        <v>#REF!</v>
      </c>
      <c r="C2" t="e">
        <f>แบบปร.4.1A!#REF!</f>
        <v>#REF!</v>
      </c>
    </row>
    <row r="3" spans="1:4" ht="22.5" customHeight="1">
      <c r="A3" t="e">
        <f>แบบปร.4.1A!#REF!</f>
        <v>#REF!</v>
      </c>
      <c r="C3" t="e">
        <f>แบบปร.4.1A!#REF!</f>
        <v>#REF!</v>
      </c>
    </row>
    <row r="4" spans="1:4" ht="22.5" customHeight="1">
      <c r="A4" t="e">
        <f>แบบปร.4.1A!#REF!</f>
        <v>#REF!</v>
      </c>
      <c r="C4" t="e">
        <f>แบบปร.4.1A!#REF!</f>
        <v>#REF!</v>
      </c>
      <c r="D4" t="e">
        <f>แบบปร.4.1A!#REF!</f>
        <v>#REF!</v>
      </c>
    </row>
    <row r="5" spans="1:4">
      <c r="A5" s="209" t="s">
        <v>91</v>
      </c>
      <c r="B5" s="209" t="s">
        <v>0</v>
      </c>
      <c r="C5" t="s">
        <v>92</v>
      </c>
      <c r="D5" s="209" t="s">
        <v>12</v>
      </c>
    </row>
    <row r="6" spans="1:4">
      <c r="A6" s="209"/>
      <c r="B6" s="209"/>
      <c r="C6" t="s">
        <v>93</v>
      </c>
      <c r="D6" s="209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ปร.1</vt:lpstr>
      <vt:lpstr>ปร.2</vt:lpstr>
      <vt:lpstr>ปร.3</vt:lpstr>
      <vt:lpstr>แบบปร.6 A</vt:lpstr>
      <vt:lpstr>แบบปร.5.1 A</vt:lpstr>
      <vt:lpstr>แบบปร.5.2 ครุภัณฑ์ A</vt:lpstr>
      <vt:lpstr>แบบปร.4.1A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แบบปร.4.2 ครุภัณฑ์ A</vt:lpstr>
      <vt:lpstr>ปรับลด Truus</vt:lpstr>
      <vt:lpstr>แบบปร.4.1A!Print_Area</vt:lpstr>
      <vt:lpstr>'แบบปร.4.2 ครุภัณฑ์ A'!Print_Area</vt:lpstr>
      <vt:lpstr>'แบบปร.5.1 A'!Print_Area</vt:lpstr>
      <vt:lpstr>'แบบปร.5.2 ครุภัณฑ์ A'!Print_Area</vt:lpstr>
      <vt:lpstr>'แบบปร.6 A'!Print_Area</vt:lpstr>
      <vt:lpstr>ปร.6!Print_Area</vt:lpstr>
      <vt:lpstr>'ปรับลด Truus'!Print_Area</vt:lpstr>
      <vt:lpstr>แบบปร.4.1A!Print_Titles</vt:lpstr>
      <vt:lpstr>'แบบปร.4.2 ครุภัณฑ์ A'!Print_Titles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User</cp:lastModifiedBy>
  <cp:lastPrinted>2018-07-21T07:10:43Z</cp:lastPrinted>
  <dcterms:created xsi:type="dcterms:W3CDTF">2003-03-04T02:40:09Z</dcterms:created>
  <dcterms:modified xsi:type="dcterms:W3CDTF">2018-07-23T02:39:08Z</dcterms:modified>
</cp:coreProperties>
</file>