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0" yWindow="780" windowWidth="14355" windowHeight="4380" tabRatio="905" activeTab="15"/>
  </bookViews>
  <sheets>
    <sheet name="ปก" sheetId="27" r:id="rId1"/>
    <sheet name="ปร.6" sheetId="25" r:id="rId2"/>
    <sheet name="ปร.5.1" sheetId="18" r:id="rId3"/>
    <sheet name="ปร.5.2" sheetId="24" r:id="rId4"/>
    <sheet name="ปร.5.3" sheetId="37" r:id="rId5"/>
    <sheet name="ปร.4.1" sheetId="11" r:id="rId6"/>
    <sheet name="ปร.4.1.1" sheetId="13" r:id="rId7"/>
    <sheet name="ปร.4.1.2" sheetId="14" r:id="rId8"/>
    <sheet name="ปร.4.1.3" sheetId="15" r:id="rId9"/>
    <sheet name="ปร.4.1.4" sheetId="16" r:id="rId10"/>
    <sheet name="ปร.4.2" sheetId="20" r:id="rId11"/>
    <sheet name="ปร.4.2.1" sheetId="23" r:id="rId12"/>
    <sheet name="ปร.4.2.2" sheetId="22" r:id="rId13"/>
    <sheet name="ปร.4.2.3" sheetId="21" r:id="rId14"/>
    <sheet name="ปร.4.3พ" sheetId="35" r:id="rId15"/>
    <sheet name="ปร.4.3.1" sheetId="36" r:id="rId16"/>
    <sheet name="Sheet1" sheetId="38" r:id="rId17"/>
  </sheets>
  <externalReferences>
    <externalReference r:id="rId18"/>
  </externalReferences>
  <definedNames>
    <definedName name="factor_table" localSheetId="15">'[1]ค่า F อาคาร'!$F$10:$F$33</definedName>
    <definedName name="factor_table" localSheetId="14">'[1]ค่า F อาคาร'!$F$10:$F$33</definedName>
    <definedName name="factor_table" localSheetId="4">#REF!</definedName>
    <definedName name="factor_table">#REF!</definedName>
    <definedName name="_xlnm.Print_Area" localSheetId="0">ปก!$A$1:$I$32</definedName>
    <definedName name="_xlnm.Print_Area" localSheetId="5">ปร.4.1!$A$1:$J$27</definedName>
    <definedName name="_xlnm.Print_Area" localSheetId="6">ปร.4.1.1!$A$1:$J$75</definedName>
    <definedName name="_xlnm.Print_Area" localSheetId="7">ปร.4.1.2!$A$1:$J$135</definedName>
    <definedName name="_xlnm.Print_Area" localSheetId="8">ปร.4.1.3!$A$1:$J$125</definedName>
    <definedName name="_xlnm.Print_Area" localSheetId="9">ปร.4.1.4!$A$1:$J$188</definedName>
    <definedName name="_xlnm.Print_Area" localSheetId="10">ปร.4.2!$A$1:$J$22</definedName>
    <definedName name="_xlnm.Print_Area" localSheetId="11">ปร.4.2.1!$A$1:$J$31</definedName>
    <definedName name="_xlnm.Print_Area" localSheetId="12">ปร.4.2.2!$A$1:$J$43</definedName>
    <definedName name="_xlnm.Print_Area" localSheetId="13">ปร.4.2.3!$A$1:$J$25</definedName>
    <definedName name="_xlnm.Print_Area" localSheetId="15">ปร.4.3.1!$A$1:$J$23</definedName>
    <definedName name="_xlnm.Print_Area" localSheetId="14">ปร.4.3พ!$A$1:$J$21</definedName>
    <definedName name="_xlnm.Print_Area" localSheetId="2">ปร.5.1!$A$1:$F$35</definedName>
    <definedName name="_xlnm.Print_Area" localSheetId="3">ปร.5.2!$A$1:$F$31</definedName>
    <definedName name="_xlnm.Print_Area" localSheetId="4">ปร.5.3!$A$1:$F$31</definedName>
    <definedName name="_xlnm.Print_Area" localSheetId="1">ปร.6!$A$1:$G$35</definedName>
    <definedName name="_xlnm.Print_Titles" localSheetId="5">ปร.4.1!$6:$7</definedName>
    <definedName name="_xlnm.Print_Titles" localSheetId="6">ปร.4.1.1!$1:$7</definedName>
    <definedName name="_xlnm.Print_Titles" localSheetId="7">ปร.4.1.2!$1:$7</definedName>
    <definedName name="_xlnm.Print_Titles" localSheetId="8">ปร.4.1.3!$1:$7</definedName>
    <definedName name="_xlnm.Print_Titles" localSheetId="9">ปร.4.1.4!$1:$7</definedName>
    <definedName name="_xlnm.Print_Titles" localSheetId="10">ปร.4.2!$6:$7</definedName>
    <definedName name="_xlnm.Print_Titles" localSheetId="11">ปร.4.2.1!$1:$7</definedName>
    <definedName name="_xlnm.Print_Titles" localSheetId="12">ปร.4.2.2!$1:$7</definedName>
    <definedName name="_xlnm.Print_Titles" localSheetId="13">ปร.4.2.3!$1:$7</definedName>
    <definedName name="_xlnm.Print_Titles" localSheetId="15">ปร.4.3.1!$1:$5</definedName>
    <definedName name="_xlnm.Print_Titles" localSheetId="14">ปร.4.3พ!$6:$7</definedName>
    <definedName name="_xlnm.Print_Titles" localSheetId="2">ปร.5.1!$10:$11</definedName>
    <definedName name="_xlnm.Print_Titles" localSheetId="3">ปร.5.2!$10:$11</definedName>
    <definedName name="_xlnm.Print_Titles" localSheetId="4">ปร.5.3!$10:$11</definedName>
    <definedName name="_xlnm.Print_Titles" localSheetId="1">ปร.6!$11:$12</definedName>
  </definedNames>
  <calcPr calcId="145621"/>
</workbook>
</file>

<file path=xl/calcChain.xml><?xml version="1.0" encoding="utf-8"?>
<calcChain xmlns="http://schemas.openxmlformats.org/spreadsheetml/2006/main">
  <c r="C13" i="37" l="1"/>
  <c r="C19" i="37" s="1"/>
  <c r="M29" i="13" l="1"/>
  <c r="C38" i="13" l="1"/>
  <c r="I17" i="38" l="1"/>
  <c r="G17" i="38"/>
  <c r="I16" i="38"/>
  <c r="J16" i="38" s="1"/>
  <c r="G16" i="38"/>
  <c r="I15" i="38"/>
  <c r="J15" i="38" s="1"/>
  <c r="G15" i="38"/>
  <c r="I14" i="38"/>
  <c r="G14" i="38"/>
  <c r="I13" i="38"/>
  <c r="J13" i="38" s="1"/>
  <c r="G13" i="38"/>
  <c r="I10" i="38"/>
  <c r="G10" i="38"/>
  <c r="I9" i="38"/>
  <c r="J9" i="38" s="1"/>
  <c r="G9" i="38"/>
  <c r="I8" i="38"/>
  <c r="J8" i="38" s="1"/>
  <c r="G8" i="38"/>
  <c r="I7" i="38"/>
  <c r="G7" i="38"/>
  <c r="J7" i="38" s="1"/>
  <c r="I6" i="38"/>
  <c r="G6" i="38"/>
  <c r="J6" i="38" l="1"/>
  <c r="J17" i="38"/>
  <c r="J10" i="38"/>
  <c r="J14" i="38"/>
  <c r="E20" i="37" l="1"/>
  <c r="E13" i="37" l="1"/>
  <c r="E19" i="37" s="1"/>
  <c r="N34" i="13" l="1"/>
  <c r="M33" i="13"/>
  <c r="N33" i="13" s="1"/>
  <c r="N36" i="13"/>
  <c r="M35" i="13"/>
  <c r="M40" i="13" s="1"/>
  <c r="N35" i="13" l="1"/>
  <c r="M39" i="13"/>
  <c r="H12" i="20" l="1"/>
  <c r="F10" i="20" l="1"/>
  <c r="H11" i="20"/>
  <c r="F11" i="20"/>
  <c r="I11" i="20" l="1"/>
  <c r="H10" i="20"/>
  <c r="F12" i="20"/>
  <c r="C81" i="15"/>
  <c r="C80" i="15"/>
  <c r="C123" i="14"/>
  <c r="C122" i="14"/>
  <c r="C121" i="14"/>
  <c r="C59" i="13"/>
  <c r="C48" i="13"/>
  <c r="C41" i="13"/>
  <c r="L104" i="16" l="1"/>
  <c r="I12" i="20"/>
  <c r="F22" i="20"/>
  <c r="H22" i="20"/>
  <c r="I10" i="20"/>
  <c r="L13" i="16"/>
  <c r="L12" i="16"/>
  <c r="L24" i="13"/>
  <c r="L37" i="13"/>
  <c r="L73" i="13"/>
  <c r="M17" i="20" l="1"/>
  <c r="M42" i="13"/>
  <c r="N42" i="13" s="1"/>
  <c r="M30" i="13"/>
  <c r="M121" i="14" l="1"/>
  <c r="F27" i="11" l="1"/>
  <c r="I22" i="20" l="1"/>
  <c r="C13" i="24" s="1"/>
  <c r="C19" i="24" s="1"/>
  <c r="M27" i="11"/>
  <c r="H27" i="11"/>
  <c r="I27" i="11" s="1"/>
  <c r="E13" i="24" l="1"/>
  <c r="E19" i="24" l="1"/>
  <c r="E20" i="24"/>
  <c r="E21" i="25" l="1"/>
  <c r="C18" i="25"/>
</calcChain>
</file>

<file path=xl/sharedStrings.xml><?xml version="1.0" encoding="utf-8"?>
<sst xmlns="http://schemas.openxmlformats.org/spreadsheetml/2006/main" count="1284" uniqueCount="631">
  <si>
    <t>รายการ</t>
  </si>
  <si>
    <t>หน่วย</t>
  </si>
  <si>
    <t>ม.</t>
  </si>
  <si>
    <t>ชุด</t>
  </si>
  <si>
    <t>ลำดับที่</t>
  </si>
  <si>
    <t>จำนวน</t>
  </si>
  <si>
    <t>ราคาค่าวัสดุ</t>
  </si>
  <si>
    <t>ราคาค่าแรงงาน</t>
  </si>
  <si>
    <t>รวมค่าวัสดุ
และค่าแรงงาน</t>
  </si>
  <si>
    <t>หมายเหตุ</t>
  </si>
  <si>
    <t>จำนวนเงิน</t>
  </si>
  <si>
    <t>Double Clapper Siamese 4"x2 1/2"x2 1/2"</t>
  </si>
  <si>
    <t>เหมา</t>
  </si>
  <si>
    <t>ถัง</t>
  </si>
  <si>
    <t>หน่วยละ</t>
  </si>
  <si>
    <t>สรุปงาน</t>
  </si>
  <si>
    <t>หมวดงานโครงสร้าง</t>
  </si>
  <si>
    <t>หมวดงานสถาปัตยกรรม</t>
  </si>
  <si>
    <t>หมวดงานระบบสุขาภิบาล</t>
  </si>
  <si>
    <t>หมวดงานระบบไฟฟ้าและสื่อสาร</t>
  </si>
  <si>
    <t>รวมค่าวัสดุและค่าแรงงานเป็นเงินประมาณ</t>
  </si>
  <si>
    <t>ต้น</t>
  </si>
  <si>
    <t>ลบ.ม.</t>
  </si>
  <si>
    <t>ตร.ม.</t>
  </si>
  <si>
    <t>กก.</t>
  </si>
  <si>
    <t>ลบ.ฟ.</t>
  </si>
  <si>
    <t>แผ่น</t>
  </si>
  <si>
    <t>- Flasning</t>
  </si>
  <si>
    <t xml:space="preserve">   โคร่งเคร่าเหล็กซุบสังกะสี มาตรฐาน มอก.</t>
  </si>
  <si>
    <t>- F1 พื้นปูกระเบื้องหินขัด ขนาด 0.30 x 0.30 ม.</t>
  </si>
  <si>
    <t>- F3 พื้นปูกระเบื้องผิวกันลื่น ขนาด 0.30 x 0.30 ม.</t>
  </si>
  <si>
    <t>- F4 พื้นปูกระเบื้องผิวกันลื่น ขนาด 0.30 x 0.30 ม.</t>
  </si>
  <si>
    <t xml:space="preserve">- F5 พื้นคอนกรีตขัดมันผสมน้ำยากันซึม </t>
  </si>
  <si>
    <t>- เส้นสแตนเลสพื้น</t>
  </si>
  <si>
    <t xml:space="preserve">- ผนังก่ออิฐมวลเบา </t>
  </si>
  <si>
    <t>- ผนังกรุกระจก Float ใสหนา 12 มม.</t>
  </si>
  <si>
    <t>- ผนังก่ออิฐมวลเบา  2 ชั้น</t>
  </si>
  <si>
    <t>- ผนังฉาบปูนเรียบ</t>
  </si>
  <si>
    <t>- ผนังฉาบปูนเรียบโครงสร้าง</t>
  </si>
  <si>
    <t>- เสาเอ็นและคานทับหลัง คสล. ขนาด 0.10 x 0.10 ม.</t>
  </si>
  <si>
    <t>ห้อง</t>
  </si>
  <si>
    <t>- D1</t>
  </si>
  <si>
    <t>- D2</t>
  </si>
  <si>
    <t>- D3</t>
  </si>
  <si>
    <t>- D4</t>
  </si>
  <si>
    <t>- D5</t>
  </si>
  <si>
    <t>- D6</t>
  </si>
  <si>
    <t>- D7</t>
  </si>
  <si>
    <t>- D9</t>
  </si>
  <si>
    <t>- D10</t>
  </si>
  <si>
    <t>2.5.1 งานประตู</t>
  </si>
  <si>
    <t>2.5.2 งานหน้าต่าง</t>
  </si>
  <si>
    <t>- W1</t>
  </si>
  <si>
    <t>- W2</t>
  </si>
  <si>
    <t>- W2A</t>
  </si>
  <si>
    <t>- W2B</t>
  </si>
  <si>
    <t>- W6</t>
  </si>
  <si>
    <t>- W7</t>
  </si>
  <si>
    <t>- W8</t>
  </si>
  <si>
    <t>- W9</t>
  </si>
  <si>
    <t>- ก๊อกน้ำล้างพื้น</t>
  </si>
  <si>
    <t>- ที่ใส่กระดาษชำระ ชนิดแขวนผนัง</t>
  </si>
  <si>
    <t>- สายชำระ</t>
  </si>
  <si>
    <t>- โถปัสสาวะชาย</t>
  </si>
  <si>
    <t>- ที่ใส่สบู่</t>
  </si>
  <si>
    <t xml:space="preserve"> ชุด </t>
  </si>
  <si>
    <t xml:space="preserve"> อัน </t>
  </si>
  <si>
    <t xml:space="preserve"> แผ่น </t>
  </si>
  <si>
    <t xml:space="preserve"> ม. </t>
  </si>
  <si>
    <t>- โถสุขภัณฑ์นั่งราบพร้อมอุปกรณ์</t>
  </si>
  <si>
    <t>- ราวแขวนผ้า</t>
  </si>
  <si>
    <t>- ตะแกรงดักกลิ่นสแตนเลส 2"</t>
  </si>
  <si>
    <t>- เคาน์เตอร์ ค.ส.ล. กว้าง 0.60 ม.</t>
  </si>
  <si>
    <t>- ผนังเคาน์เตอร์ ค.ส.ล. สูง 0.85 ม.</t>
  </si>
  <si>
    <t xml:space="preserve">  ขนาด 0.30 x 0.30 ม.</t>
  </si>
  <si>
    <t xml:space="preserve">  ขนาด 0.30 x 0.30 ม. สีเทาดำ</t>
  </si>
  <si>
    <t xml:space="preserve">- ราวบันได และ ราวกันตก </t>
  </si>
  <si>
    <t>- สีน้ำพลาสติกอคิลิค 100% ชนิดทาภายใน สำหรับฝ้าเพดาน</t>
  </si>
  <si>
    <t>- สีเคลือบผิวปูนเปลือย</t>
  </si>
  <si>
    <t>- สีน้ำพลาสติกอคิลิค 100% ชนิดทาภายนอก ภายใน ฟิมล์สีผิวกึ่งเงา</t>
  </si>
  <si>
    <t>- ตกแต่งผนังภายนอก</t>
  </si>
  <si>
    <t>Cut Beam 50x50x6 ( W= 4.70 kg/m. )</t>
  </si>
  <si>
    <t>- แผ่นเหล็กรีดลอน Meral Sheet  สี Aluzing ความหนา 0.47 มม.</t>
  </si>
  <si>
    <t xml:space="preserve">2.1.1 หลังคา Metal sheet </t>
  </si>
  <si>
    <t>หมวดงานระบบสุขาภิบาล และ ดับเพลิง</t>
  </si>
  <si>
    <t>- Check Valve 2"</t>
  </si>
  <si>
    <t>- Check Valve 4"</t>
  </si>
  <si>
    <t>- Bronze Gate Valve DIA.2"</t>
  </si>
  <si>
    <t>- Bronze Gate Valve DIA.1 1/4"</t>
  </si>
  <si>
    <t>- Bronze Gate Valve DIA.2 1/2"</t>
  </si>
  <si>
    <t>- Bronze Gate Valve DIA.3"</t>
  </si>
  <si>
    <t>- Bronze Gate Valve DIA.4"</t>
  </si>
  <si>
    <t xml:space="preserve"> - Angle stop valve 1/2"</t>
  </si>
  <si>
    <t>- Modulating float  valve DIA. 2"</t>
  </si>
  <si>
    <t>- ก๊อกสนาม 3/4"  ซุปโครเมียม ชนิดล๊อคกุณแจ</t>
  </si>
  <si>
    <t>- On Ground Water Storage Tank 40,000 Lite.</t>
  </si>
  <si>
    <t>- O.S&amp; Y Gate Valve DIA.3"</t>
  </si>
  <si>
    <t>- Strainer Dia.3"</t>
  </si>
  <si>
    <t>- Pipe Support DIA.3"</t>
  </si>
  <si>
    <t>- Flexible Connector DIA.3"</t>
  </si>
  <si>
    <t>- Compound Type Suction Pressur Gauge</t>
  </si>
  <si>
    <t>- Eccentric Reducer 3"x2 1/2"</t>
  </si>
  <si>
    <t>- Concentric Increaser 2 1/2" x 3"</t>
  </si>
  <si>
    <t>- Non-Slam Closing Check Valve 3"</t>
  </si>
  <si>
    <t>- Discharge Pressure Gauge</t>
  </si>
  <si>
    <t>- Priming Gate Valve  3/4"</t>
  </si>
  <si>
    <t>- Silent spring loaded check valve 3/4"</t>
  </si>
  <si>
    <t>- ถังบำบัด น้ำเสียสำเร็จรูปชนิดเกรอะ-กรองเติมอากาศ</t>
  </si>
  <si>
    <t xml:space="preserve">  รับรองของเสียได้ไม่น้อยกว่า 90 ลบ.ม. / วัน พร้อมอุปกรณ์</t>
  </si>
  <si>
    <t>FIRE PIPE (Seam Black Steel Pipe ASTM A-795 )</t>
  </si>
  <si>
    <t>- Dia. 4"</t>
  </si>
  <si>
    <t>ตู้</t>
  </si>
  <si>
    <t>FIRE HOSE CABINET (FHC.) อุปกรณ์ ตามแบบรูปรายการ</t>
  </si>
  <si>
    <t>- Dia. 2 1/2 "</t>
  </si>
  <si>
    <t xml:space="preserve">3.1.1 PIPE (HDPE PE80 )  </t>
  </si>
  <si>
    <t>3.1.3 Valve</t>
  </si>
  <si>
    <t>3.1.4  COLD WATER PUMP</t>
  </si>
  <si>
    <t xml:space="preserve">3.2.2 PIPE (PVC. 8.5 )  </t>
  </si>
  <si>
    <t xml:space="preserve">3.2.1 PIPE  (PVC. 13.5 )  </t>
  </si>
  <si>
    <t>- ผนังกรุกระเบื้อง ขนาด 0.30 x 0.30 ม.</t>
  </si>
  <si>
    <t>- Bronze Gate Valve DIA.1 "</t>
  </si>
  <si>
    <t>- Dia. 1 1/2"</t>
  </si>
  <si>
    <t>- Dia.  2"</t>
  </si>
  <si>
    <t>- Dia. 2 1/2"</t>
  </si>
  <si>
    <t>- Dia.  3"</t>
  </si>
  <si>
    <t>- Dia.  4"</t>
  </si>
  <si>
    <t>- Dia.  6"</t>
  </si>
  <si>
    <t xml:space="preserve">3.3.1 PIPE ( PVC.8.5) </t>
  </si>
  <si>
    <t>- Dia. 6"</t>
  </si>
  <si>
    <t xml:space="preserve">3.2.3 Floor clean out Plug </t>
  </si>
  <si>
    <t>- Dia. 2"</t>
  </si>
  <si>
    <t xml:space="preserve">3.2.4 Clean out Plug </t>
  </si>
  <si>
    <t>3.2.5 Floor Drin  W/P-TRAP</t>
  </si>
  <si>
    <t xml:space="preserve">3.2.6 Vent throudh roof  </t>
  </si>
  <si>
    <t>- Dia. 3"</t>
  </si>
  <si>
    <t xml:space="preserve">3.3.2 Roof Drin </t>
  </si>
  <si>
    <t>- Dia.3"</t>
  </si>
  <si>
    <t>- Dia.6"</t>
  </si>
  <si>
    <t>- Dia.4"</t>
  </si>
  <si>
    <t>- Dia.2"</t>
  </si>
  <si>
    <t>- Dia.2 1/2"</t>
  </si>
  <si>
    <t>- Dia.1"</t>
  </si>
  <si>
    <t>- Dia.1 1/2"</t>
  </si>
  <si>
    <t>- Dia.1 1/4"</t>
  </si>
  <si>
    <t>- Dia.1/2"</t>
  </si>
  <si>
    <t>- Dia.3/4"</t>
  </si>
  <si>
    <t>- Water hammer arrestor 2"</t>
  </si>
  <si>
    <t xml:space="preserve">3.1.2 PIPE (PP-R  PE80 SDR 11 PN10 DIN8077/78 )  </t>
  </si>
  <si>
    <t>- Automatic Air Vent  DIA. 1"  175 psi.</t>
  </si>
  <si>
    <t>- Water Meter 1/2"</t>
  </si>
  <si>
    <t>- Foot valve 3" ต่อด้วยหน้าแปลน</t>
  </si>
  <si>
    <t>- Water Meter 2" 400 psi.</t>
  </si>
  <si>
    <t>ตร.ฟ.</t>
  </si>
  <si>
    <t>2.7.1 ST 1</t>
  </si>
  <si>
    <t>2.7.2 ST 2</t>
  </si>
  <si>
    <t>- อ่างล้างหน้าชนิดฝังเคาน์เตอร์ พร้อมอุปกรณ์ ก๊อกแบบก้านปัด</t>
  </si>
  <si>
    <t>- อ่างล้างซิงค์สเตนเลสหลุมลึก 1หลุม พร้อมอุปกรณ์ ก๊อกงวง</t>
  </si>
  <si>
    <t>- ห้องน้ำสำเร็จรูป วัสดุ MFF พร้อมอุปกรณ์</t>
  </si>
  <si>
    <t>- ผิวเคาร์เตอร์หินแกรนิต ดำจีน 0.60 ม. ลบมุม มีบัว 0.20 ม.</t>
  </si>
  <si>
    <t>- ผิวเคาร์เตอร์หินแกรนิต ดำจีน  0.20 ม. ลบมุม</t>
  </si>
  <si>
    <t>- กระจกเงา6มม. 0.60x1.00 กรอบอลูมิเนียม ติดตาย ด้านหลังกรุไม้อัด</t>
  </si>
  <si>
    <t xml:space="preserve">- ซานพักผิวกระเบื้องหินขัดสำเร็จรูปขนาดเม็ดหินเบอร์ 4 </t>
  </si>
  <si>
    <t xml:space="preserve">- ขั้นบันได ผิวกระเบื้องหินขัดสำเร็จรูปขนาดเม็ดหินเบอร์ 4 </t>
  </si>
  <si>
    <t>- สีน้ำมันเคลือบเงา สีดำด้าน สำหรับผิวโลหะ</t>
  </si>
  <si>
    <t>รวมหมวดงานระบบสุขาภิบาล และ ดับเพลิง</t>
  </si>
  <si>
    <t>รวมหมวดงานสถาปัตยกรรม</t>
  </si>
  <si>
    <t>ค่าทดสอบ ทาสี ความสะอาด ทำสัญญาลักษณ์</t>
  </si>
  <si>
    <t>อุปกรณ์ยึด และรองรับท่อ</t>
  </si>
  <si>
    <t>อุปกรณ์ข้อต่อ ข้องอ ต่างๆ</t>
  </si>
  <si>
    <t>บ่อ</t>
  </si>
  <si>
    <t>- บ่อดักกลิ่นคอนกรีต ขนาดภายนอก 0.60 x 0.60 x 1.00  ม.</t>
  </si>
  <si>
    <t>- รางระบายน้ำคอนกรีต 0.40 x 0.50 ฝาตะแกรงเหล็ก</t>
  </si>
  <si>
    <t>หลุม</t>
  </si>
  <si>
    <t>เมตร</t>
  </si>
  <si>
    <t>- เต้ารับโทรศัพท์ RJ 11 แบบผนัง</t>
  </si>
  <si>
    <t>- สาย  TIEV  4C 0.65  mm.</t>
  </si>
  <si>
    <t>- สาย  TPEV  10P 0.65  mm.</t>
  </si>
  <si>
    <t>- สาย  AP-FS  10P 0.65  mm.</t>
  </si>
  <si>
    <t>- HDPE 50mm. (Under Ground)</t>
  </si>
  <si>
    <t>- WIRE WAY 3"x4"</t>
  </si>
  <si>
    <t>- EMT 1/2"</t>
  </si>
  <si>
    <t>- ระบบ GROUNDING</t>
  </si>
  <si>
    <t xml:space="preserve">- ACCESSORIES </t>
  </si>
  <si>
    <t>- Patch Panel CAT6 /48Port</t>
  </si>
  <si>
    <t>- Rack 19'  9u,with Fan 4'x2 , AC Power</t>
  </si>
  <si>
    <t>- UPS 900VA</t>
  </si>
  <si>
    <t>- COMPUTER OUTLET</t>
  </si>
  <si>
    <t>- สาย CAT6</t>
  </si>
  <si>
    <t>- EMT 3/4"</t>
  </si>
  <si>
    <t>- EMT 1"</t>
  </si>
  <si>
    <t>- EMT 1 1/4"</t>
  </si>
  <si>
    <t xml:space="preserve">- UPS 1500 VA </t>
  </si>
  <si>
    <t>- UTP CAT6 OUTLET</t>
  </si>
  <si>
    <t>- CAT6 Cable</t>
  </si>
  <si>
    <t>- Balun</t>
  </si>
  <si>
    <t>รวมหมวดงานโครงสร้าง</t>
  </si>
  <si>
    <t xml:space="preserve"> -  ดินขุด-ดินถม</t>
  </si>
  <si>
    <t xml:space="preserve"> -  เคลียร์พื้นที่ ปักผัง</t>
  </si>
  <si>
    <t xml:space="preserve"> -  สกัดหัวเสาเข็ม  Dia 0.60 ม.</t>
  </si>
  <si>
    <t xml:space="preserve"> -  ทดสอบความสมบูรณ์ของเสาเข็ม (Seismic Test)</t>
  </si>
  <si>
    <t xml:space="preserve"> -  ทดสอบการรับน้ำหนักของเสาเข็ม (Dynamic Load Test)</t>
  </si>
  <si>
    <t xml:space="preserve"> -  ทรายหยาบรองพื้น</t>
  </si>
  <si>
    <t xml:space="preserve"> -  คอนกรีตหยาบ</t>
  </si>
  <si>
    <t xml:space="preserve"> -  คอนกรีตโครงส้รางทั่วไป 280 ksc.  (Cylinder)</t>
  </si>
  <si>
    <t xml:space="preserve"> -  คอนกรีต POSTENSION 320 ksc (Cylinder) </t>
  </si>
  <si>
    <t xml:space="preserve"> -  ตะปู</t>
  </si>
  <si>
    <t xml:space="preserve"> -  ปริมาณไม้แบบ ใช้ 50 %</t>
  </si>
  <si>
    <t xml:space="preserve"> -  ไม้คร่าวยึดแบบ 30 %</t>
  </si>
  <si>
    <t xml:space="preserve"> -  ไม้ค้ำยัน</t>
  </si>
  <si>
    <t xml:space="preserve"> -  ค่าแรงไม้แบบ</t>
  </si>
  <si>
    <t xml:space="preserve"> -  เหล็ก RB 6 mm. SR24</t>
  </si>
  <si>
    <t xml:space="preserve"> -  เหล็ก RB 9 mm. SR24</t>
  </si>
  <si>
    <t xml:space="preserve"> -  เหล็ก DB 12 mm. SD40</t>
  </si>
  <si>
    <t xml:space="preserve"> -  เหล็ก DB 16 mm. SD40</t>
  </si>
  <si>
    <t xml:space="preserve"> -  เหล็ก DB 20 mm. SD40</t>
  </si>
  <si>
    <t xml:space="preserve"> -  เหล็ก DB 25 mm. SD40</t>
  </si>
  <si>
    <t xml:space="preserve"> -  ลวดผูกเหล็ก</t>
  </si>
  <si>
    <t xml:space="preserve"> - H 100x100x6x8 ( w=16.90 kg/m. )</t>
  </si>
  <si>
    <t xml:space="preserve"> - H 200x200x8x12  ( w=49.87 kg/m. )</t>
  </si>
  <si>
    <t xml:space="preserve"> </t>
  </si>
  <si>
    <t xml:space="preserve"> - H 250x125x6x9  ( w=29.20 kg/m. )</t>
  </si>
  <si>
    <t xml:space="preserve"> - H 300x150x6.5x9  ( w=36.72 kg/m. )</t>
  </si>
  <si>
    <t xml:space="preserve"> - C 200x80x7.5x11  ( w=24.60 kg/m. )</t>
  </si>
  <si>
    <t xml:space="preserve"> - Sag Rod RB9mm. SR24</t>
  </si>
  <si>
    <t xml:space="preserve"> - PL 20 mm. 0.28 x 0.28</t>
  </si>
  <si>
    <t xml:space="preserve"> - PL 20 mm. 0.70 x 0.20</t>
  </si>
  <si>
    <t xml:space="preserve"> - PL 16 mm. 0.20 x 0.20</t>
  </si>
  <si>
    <t xml:space="preserve"> - M20 Anchor bolt</t>
  </si>
  <si>
    <t xml:space="preserve"> -  Water Stop 8"</t>
  </si>
  <si>
    <t>รวมงานสถานที่ และ งานโยธา</t>
  </si>
  <si>
    <t>รวมงานคอนกรีตโครงสร้างเสริมเหล็ก</t>
  </si>
  <si>
    <t xml:space="preserve"> -  ระบบพื้น Post - tension</t>
  </si>
  <si>
    <t>รวมงานเหล็กรูปพรรณ</t>
  </si>
  <si>
    <t>รวมงานโครงสร้างระบบอื่นๆ</t>
  </si>
  <si>
    <t>งานสถานที่ และ งานโยธา</t>
  </si>
  <si>
    <t>งานโครงสร้างระบบอื่นๆ</t>
  </si>
  <si>
    <t>เหล็กรูปพรรณ</t>
  </si>
  <si>
    <t>รวมงานหลังคา</t>
  </si>
  <si>
    <t>รวมงานฝ้าเพดาน</t>
  </si>
  <si>
    <t>งานฝ้าเพดาน</t>
  </si>
  <si>
    <t xml:space="preserve"> งานหลังคา</t>
  </si>
  <si>
    <t xml:space="preserve"> งานตกแต่งผิวพื้น</t>
  </si>
  <si>
    <t>งานตกแต่งผนัง</t>
  </si>
  <si>
    <t>งานประตู - หน้าต่าง</t>
  </si>
  <si>
    <t>งานสุขภัณฑ์และอุปกรณ์ประกอบห้องน้ำ ( สีขาว )</t>
  </si>
  <si>
    <t>งานบันได</t>
  </si>
  <si>
    <t>งานทาสี</t>
  </si>
  <si>
    <t>งานเบ็ดเตล็ด</t>
  </si>
  <si>
    <t>รวมงานตกแต่งผิวพื้น</t>
  </si>
  <si>
    <t>รวมงานตกแต่งผนัง</t>
  </si>
  <si>
    <t>รวมงานประตู - หน้าต่าง</t>
  </si>
  <si>
    <t>รวมงานบันได</t>
  </si>
  <si>
    <t>รวมงานทาสี</t>
  </si>
  <si>
    <t>รวมงานเบ็ดเตล็ด</t>
  </si>
  <si>
    <t>ระบบน้ำประปา (CW)</t>
  </si>
  <si>
    <t>ระบบระบายน้ำเสีย ( SOIL, WASTE &amp; VENT PIPE  )</t>
  </si>
  <si>
    <t>ระบบระบายน้ำฝน</t>
  </si>
  <si>
    <t>ระบบบำบัดน้ำเสีย</t>
  </si>
  <si>
    <t>ระบบดับเพลิง</t>
  </si>
  <si>
    <t>งานระบบสุขภิบาลระบบอื่นๆ</t>
  </si>
  <si>
    <t>รวมงานระบบสุขภิบาลระบบอื่นๆ</t>
  </si>
  <si>
    <t>รวมงานระบบดับเพลิง</t>
  </si>
  <si>
    <t>รวมงานระบบบำบัดน้ำเสีย</t>
  </si>
  <si>
    <t>รวมงานระบบระบายน้ำฝน</t>
  </si>
  <si>
    <t>รวมงานระบบระบายน้ำเสีย ( SOIL, WASTE &amp; VENT PIPE  )</t>
  </si>
  <si>
    <t>รวมงานระบบน้ำประปา (CW)</t>
  </si>
  <si>
    <t>งานระบบโทรศัพท์</t>
  </si>
  <si>
    <t>งานระบบคอมพิวเตอร์</t>
  </si>
  <si>
    <t>รวมงานระบบโทรศัพท์</t>
  </si>
  <si>
    <t>รวมงานระบบคอมพิวเตอร์</t>
  </si>
  <si>
    <t>รวมงานระบบ กล้อง วงจร ปิด</t>
  </si>
  <si>
    <t>รวมหมวดงานหมวดงานระบบไฟฟ้าและสื่อสาร</t>
  </si>
  <si>
    <t xml:space="preserve">แบบสรุปค่าก่อสร้าง </t>
  </si>
  <si>
    <t>เจ้าของ  มหาวิทยาลัยราชภัฏเชียงใหม่</t>
  </si>
  <si>
    <t>ประเภท งานก่อสร้างอาคาร</t>
  </si>
  <si>
    <t>ค่างานต้นทุน</t>
  </si>
  <si>
    <t>FACTOR F</t>
  </si>
  <si>
    <t>รวมค่างานก่อสร้าง</t>
  </si>
  <si>
    <t xml:space="preserve">เงื่อนไขการใช้ตาราง Factor F </t>
  </si>
  <si>
    <t>เงินประกันผลงานหัก 0%</t>
  </si>
  <si>
    <t>ค่าภาษีมูลค่าเพิ่ม(Vat)  7%</t>
  </si>
  <si>
    <t>รวมราคาส่วนที่ 1 ค่างานต้นทุน</t>
  </si>
  <si>
    <t>รวมราคาก่อสร้างเป็นจำนวนเงินทั้งสิ้น (บาท )</t>
  </si>
  <si>
    <t>ขนาดพื้นที่อาคาร</t>
  </si>
  <si>
    <t>เฉลี่ยนราคาประมาณ</t>
  </si>
  <si>
    <t>บาท / ตร.ม.</t>
  </si>
  <si>
    <t xml:space="preserve"> - เสาคอนกรีตอัดแรงขนาด 12 ม.</t>
  </si>
  <si>
    <t xml:space="preserve"> - คอน </t>
  </si>
  <si>
    <t xml:space="preserve"> - แอลทีสวิทช์แรงต่ำ</t>
  </si>
  <si>
    <t xml:space="preserve"> - คานนั่งร้านหม้อแปลง</t>
  </si>
  <si>
    <t xml:space="preserve"> - ลูกถ้วยแขวน</t>
  </si>
  <si>
    <t xml:space="preserve"> - ลูกถ้วยไลท์โพสต์</t>
  </si>
  <si>
    <t xml:space="preserve"> - ล่อฟ้าแรงสูง 21 kV</t>
  </si>
  <si>
    <t xml:space="preserve"> - ชุดกราวด์</t>
  </si>
  <si>
    <t xml:space="preserve"> - หม้อแปลงขนาด 630 kVA.</t>
  </si>
  <si>
    <t xml:space="preserve"> - ดรอปเอาท์ฟิวส์  27 kV</t>
  </si>
  <si>
    <t>แท่ง</t>
  </si>
  <si>
    <t>ลูก</t>
  </si>
  <si>
    <t>อัน</t>
  </si>
  <si>
    <t>รวมงานระบบไฟฟ้าแรงสูง</t>
  </si>
  <si>
    <t xml:space="preserve"> - MAIN DISTRIBUTION BOARD(MDB)</t>
  </si>
  <si>
    <t>VOLT METER 0-500V</t>
  </si>
  <si>
    <t>AMP METER 0-500A</t>
  </si>
  <si>
    <t>Digital Energy Meter(DEM)</t>
  </si>
  <si>
    <t>Surge Protestive Device(SPD)</t>
  </si>
  <si>
    <t>W METER</t>
  </si>
  <si>
    <t>CT600/5A.</t>
  </si>
  <si>
    <t>อุปกรณ์ประกอบ(สายไฟ)</t>
  </si>
  <si>
    <t xml:space="preserve"> - NYY 1x240 SQ.MM.</t>
  </si>
  <si>
    <t xml:space="preserve"> - HDPE 125 mm.</t>
  </si>
  <si>
    <t xml:space="preserve"> - บ่อพร้อมฝาแมนโฮล</t>
  </si>
  <si>
    <t xml:space="preserve"> - อุปกรณ์ประกอบ(สายไฟ)</t>
  </si>
  <si>
    <t>รวมงานระบบไฟฟ้าแรงต่ำ</t>
  </si>
  <si>
    <t>THW 95 SQ.MM.</t>
  </si>
  <si>
    <t xml:space="preserve"> - Ground Rod 10'</t>
  </si>
  <si>
    <t xml:space="preserve"> - THW 95 SQ.MM.</t>
  </si>
  <si>
    <t xml:space="preserve"> - PVC 1"</t>
  </si>
  <si>
    <t>รวมงานระบบ Grounding System</t>
  </si>
  <si>
    <t>ตู้ควบคุมระบบไฟฟ้าย่อย</t>
  </si>
  <si>
    <t>THW 10 SQ.MM.</t>
  </si>
  <si>
    <t>THW 6 SQ.MM.</t>
  </si>
  <si>
    <t>EMT 1"</t>
  </si>
  <si>
    <t>อุปกรณ์ประกอบ(งานท่อ)</t>
  </si>
  <si>
    <t>LOAD CENTER 24CCT MCB 3P 100AT</t>
  </si>
  <si>
    <t>CB 1P 16AT/100AF</t>
  </si>
  <si>
    <t>CB 1P 20AT/100AF</t>
  </si>
  <si>
    <t>CB 1P 50AT/100AF</t>
  </si>
  <si>
    <t>THW 25 SQ.MM.</t>
  </si>
  <si>
    <t>EMT 1 1/2"</t>
  </si>
  <si>
    <t xml:space="preserve"> - LP1</t>
  </si>
  <si>
    <t>LOAD CENTER 24CCT MCB 3P 150AT</t>
  </si>
  <si>
    <t xml:space="preserve">Kwh Meter </t>
  </si>
  <si>
    <t>THW 16 SQ.MM.</t>
  </si>
  <si>
    <t>IMC 2 1/2"</t>
  </si>
  <si>
    <t xml:space="preserve"> - LP2-7</t>
  </si>
  <si>
    <t>LOAD CENTER 8CCT MCB 1P 50AT</t>
  </si>
  <si>
    <t>CB 1P 30AT/100AF</t>
  </si>
  <si>
    <t xml:space="preserve"> - LP2-7(Cu.ในห้องพักชั้น2-7)</t>
  </si>
  <si>
    <t>รวมงานตู้ควบคุมระบบไฟฟ้าย่อย</t>
  </si>
  <si>
    <t xml:space="preserve"> โคมไฟฟ้า สายไฟฟ้า  ท่อร้อยสาย และอุปกรณ์</t>
  </si>
  <si>
    <t xml:space="preserve"> - SWITCH 10A 250V. </t>
  </si>
  <si>
    <t xml:space="preserve"> - 2 WAY SWITCH 10A 250V. </t>
  </si>
  <si>
    <t xml:space="preserve"> - DUPLEX RECPTACLE 16A. 250V. With GROUND</t>
  </si>
  <si>
    <t xml:space="preserve"> - THW 2.5 SQ.MM.</t>
  </si>
  <si>
    <t xml:space="preserve"> - EMT 3/4"</t>
  </si>
  <si>
    <t xml:space="preserve"> - EMT 1/2"</t>
  </si>
  <si>
    <t xml:space="preserve"> - อุปกรณ์ประกอบ(งานท่อ)</t>
  </si>
  <si>
    <t>รวมงาน โคมไฟฟ้า สายไฟฟ้า  ท่อร้อยสาย และอุปกรณ์</t>
  </si>
  <si>
    <t xml:space="preserve"> - Fire  Alarm  Control  Panel </t>
  </si>
  <si>
    <t xml:space="preserve"> - Annunciator </t>
  </si>
  <si>
    <t xml:space="preserve"> - MANUAL STATION</t>
  </si>
  <si>
    <t xml:space="preserve"> - FIRE ALARM BELL</t>
  </si>
  <si>
    <t xml:space="preserve"> - Entrance INDICATING LAMP LED</t>
  </si>
  <si>
    <t xml:space="preserve"> - SMOKE DETECTOR</t>
  </si>
  <si>
    <t xml:space="preserve"> - สาย FRC 2.5 sq.mm.</t>
  </si>
  <si>
    <t xml:space="preserve"> - สาย THW 1.5 sq.mm.</t>
  </si>
  <si>
    <t xml:space="preserve"> - ท่อEMT 3/4"</t>
  </si>
  <si>
    <t xml:space="preserve"> - ท่อEMT 1/2"</t>
  </si>
  <si>
    <t>กล่อง</t>
  </si>
  <si>
    <t xml:space="preserve"> -  THW #  4  SQ.MM.</t>
  </si>
  <si>
    <t xml:space="preserve"> -  THW #  2.5  SQ.MM.</t>
  </si>
  <si>
    <t xml:space="preserve"> - ท่อ EMT.    1/2"</t>
  </si>
  <si>
    <t xml:space="preserve"> - Air Terminal high 60 CM.</t>
  </si>
  <si>
    <t xml:space="preserve"> - ชุดแท่งกราวด์</t>
  </si>
  <si>
    <t xml:space="preserve"> - GROUND TEST BOX</t>
  </si>
  <si>
    <t xml:space="preserve"> - สายทองแดงเปลือย 70 sq.mm.</t>
  </si>
  <si>
    <t xml:space="preserve"> - ท่อPVC 1"</t>
  </si>
  <si>
    <t xml:space="preserve"> -  THW #  6  SQ.MM.</t>
  </si>
  <si>
    <t xml:space="preserve"> -  THW #  10  SQ.MM.</t>
  </si>
  <si>
    <t xml:space="preserve"> - ท่อ EMT.  1  "</t>
  </si>
  <si>
    <t xml:space="preserve"> งานระบบไฟฟ้าสุขาภิบาล</t>
  </si>
  <si>
    <t>งานระบบไฟฟ้าเครื่องทำน้ำอุ่น</t>
  </si>
  <si>
    <t>งานระบบไฟฟ้าเครื่องปรับอากาศ</t>
  </si>
  <si>
    <t>งานระบบไฟฟ้าป้องกันฟ้าผ่า</t>
  </si>
  <si>
    <t>งานระบบไฟฟ้าสัญญาณเตือนภัย</t>
  </si>
  <si>
    <t>งานระบบไฟฟ้า Grounding System</t>
  </si>
  <si>
    <t>งานระบบไฟฟ้าแรงต่ำ</t>
  </si>
  <si>
    <t>งานระบบไฟฟ้าแรงสูง</t>
  </si>
  <si>
    <t>งานระบบไฟฟ้าลิฟท์</t>
  </si>
  <si>
    <t xml:space="preserve"> -  FRC  #  16  SQ.MM.</t>
  </si>
  <si>
    <t xml:space="preserve"> - ท่อ EMT  2  "</t>
  </si>
  <si>
    <t>รวมงานระบบไฟฟ้าลิฟท์</t>
  </si>
  <si>
    <t>รวม งานระบบไฟฟ้าสุขาภิบาล</t>
  </si>
  <si>
    <t>รวม งานระบบเครื่องทำน้ำอุ่น</t>
  </si>
  <si>
    <t>รวม งานระบบไฟฟ้าป้องกันฟ้าผ่า</t>
  </si>
  <si>
    <t>รวม งานระบบไฟฟ้าสัญญาณเตือนภัย</t>
  </si>
  <si>
    <t>ACB 3P 800A</t>
  </si>
  <si>
    <t>MCCB 3P 200A</t>
  </si>
  <si>
    <t>MCCB 3P 150A</t>
  </si>
  <si>
    <t>MCCB 3P 60A</t>
  </si>
  <si>
    <t>MCCB 3P 40A</t>
  </si>
  <si>
    <t>MCCB 3P 30A</t>
  </si>
  <si>
    <t>Grounding System</t>
  </si>
  <si>
    <t xml:space="preserve">Cu Busbar  1000 A </t>
  </si>
  <si>
    <t>ตู้MDBและอุปกรณ์ประกอบ</t>
  </si>
  <si>
    <t xml:space="preserve">- Main Distribution  Frame. 100/100 PAIRS พร้อมอุปกรณ์กันฟ้า </t>
  </si>
  <si>
    <t xml:space="preserve"> แบบแสดงรายการปริมาณงานและราคา </t>
  </si>
  <si>
    <t>หมวดงานวิศวกรรมโครงสร้าง</t>
  </si>
  <si>
    <t>หมวดงานครุภัณฑ์ติดตั้ง</t>
  </si>
  <si>
    <t>ครุภัณฑ์ส่วนงานวิศวกรรมเครื่องกล และระบายอากาศ</t>
  </si>
  <si>
    <t>2.1 ครุภัณฑ์ส่วนงานวิศวกรรมสุขาภิบาล และดับเพลิง</t>
  </si>
  <si>
    <t>2.2 ครุภัณฑ์ส่วนงานวิศวกรรมไฟฟ้า และสื่อสาร</t>
  </si>
  <si>
    <t>2.3 ครุภัณฑ์ส่วนงานวิศวกรรมเครื่องกล และระบายอากาศ</t>
  </si>
  <si>
    <t>รวมหมวดงานครุภัณฑ์ติดตั้ง</t>
  </si>
  <si>
    <t>2.3.1</t>
  </si>
  <si>
    <t>รวม ครุภัณฑ์ส่วนงานวิศวกรรมเครื่องกล และ ระบายอากาศ</t>
  </si>
  <si>
    <t>1.2.1 งานหลังคา</t>
  </si>
  <si>
    <t>1.2.2 งานฝ้าเพดาน</t>
  </si>
  <si>
    <t>1.2.3 งานตกแต่งผิวพื้น</t>
  </si>
  <si>
    <t>1.2.4 งานตกแต่งผนัง</t>
  </si>
  <si>
    <t>1.2.5 งานประตู - หน้าต่าง</t>
  </si>
  <si>
    <t>1.2.6 งานสุขภัณฑ์และอุปกรณ์ประกอบห้องน้ำ</t>
  </si>
  <si>
    <t>1.2.7 งานบันได</t>
  </si>
  <si>
    <t>1.2.8 งานทาสี</t>
  </si>
  <si>
    <t>1.2.9 งานเบ็ดเตล็ด</t>
  </si>
  <si>
    <t>1.2.1</t>
  </si>
  <si>
    <t>1.2.3</t>
  </si>
  <si>
    <t>1.2.2</t>
  </si>
  <si>
    <t>1.2.4</t>
  </si>
  <si>
    <t>1.2.5</t>
  </si>
  <si>
    <t>1.2.6</t>
  </si>
  <si>
    <t>1.2.9</t>
  </si>
  <si>
    <t>1.2.7</t>
  </si>
  <si>
    <t>1.2.8</t>
  </si>
  <si>
    <t>1.1.1 งานสถานที่</t>
  </si>
  <si>
    <t>1.1.3 เหล็กรูปพรรณ</t>
  </si>
  <si>
    <t>1.1.4 งานโครงสร้างระบบอื่นๆ</t>
  </si>
  <si>
    <t>1.1.2</t>
  </si>
  <si>
    <t>1.1.1</t>
  </si>
  <si>
    <t>1.1.3</t>
  </si>
  <si>
    <t>1.1.4</t>
  </si>
  <si>
    <t>1.3.1 ระบบน้ำประปา (CW)</t>
  </si>
  <si>
    <t>1.3.2 ระบบระบายน้ำเสีย ( SOIL, WASTE &amp; VENT PIPE  )</t>
  </si>
  <si>
    <t>1.3.3 ระบบระบายน้ำฝน</t>
  </si>
  <si>
    <t>1.3.4 ระบบบำบัดน้ำเสีย</t>
  </si>
  <si>
    <t>1.3.5 ระบบดับเพลิง</t>
  </si>
  <si>
    <t>1.3.6 รวมงานระบบสุขภิบาลระบบอื่นๆ</t>
  </si>
  <si>
    <t>1.3.1</t>
  </si>
  <si>
    <t>1.3.2</t>
  </si>
  <si>
    <t>1.3.3</t>
  </si>
  <si>
    <t>1.3.4</t>
  </si>
  <si>
    <t>1.3.5</t>
  </si>
  <si>
    <t>1.3.6</t>
  </si>
  <si>
    <t>1.4.1  งานระบบไฟฟ้าแรงสูง</t>
  </si>
  <si>
    <t>1.4.2  งานระบบไฟฟ้าแรงต่ำ</t>
  </si>
  <si>
    <t>1.4.3  ระบบ Grounding System</t>
  </si>
  <si>
    <t>1.4.4  ตู้ควบคุมระบบไฟฟ้าย่อย</t>
  </si>
  <si>
    <t>1.4.5  โคมไฟฟ้า สายไฟฟ้า  ท่อร้อยสาย และอุปกรณ์</t>
  </si>
  <si>
    <t>1.4.6  งานระบบไฟฟ้าสัญญาณเตือนภัย</t>
  </si>
  <si>
    <t>1.4.7  งานระบบไฟฟ้าป้องกันฟ้าผ่า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</si>
  <si>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</si>
  <si>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</si>
  <si>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</si>
  <si>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</si>
  <si>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</si>
  <si>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</si>
  <si>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</si>
  <si>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</si>
  <si>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</si>
  <si>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</si>
  <si>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</si>
  <si>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</si>
  <si>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</si>
  <si>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 xml:space="preserve"> ครุภัณฑ์ส่วนงานวิศวกรรมไฟฟ้า และสื่อสาร</t>
  </si>
  <si>
    <t>รวม  ครุภัณฑ์ส่วนงานวิศวกรรมไฟฟ้า และสื่อสาร</t>
  </si>
  <si>
    <t>2.2.1</t>
  </si>
  <si>
    <t>งานระบบ กล้องวงจรปิด</t>
  </si>
  <si>
    <t>2.2.1 งานระบบไฟฟ้าแรงสูง ระบบไฟฟ้า ระบบป้องกันไฟไหม้</t>
  </si>
  <si>
    <t>2.2.2 งานระบบโทรศัพท์ กล้องวงจรปิด ระบบคอมพิวเตอร์</t>
  </si>
  <si>
    <t>งานระบบไฟฟ้าแรงสูง ระบบไฟฟ้า ระบบป้องกันไฟไหม้</t>
  </si>
  <si>
    <t>งานระบบโทรศัพท์ กล้องวงจรปิด ระบบคอมพิวเตอร์</t>
  </si>
  <si>
    <t>เครื่อง</t>
  </si>
  <si>
    <t>- Telephone Cabinet 10P (TC) (OUT DOOR)</t>
  </si>
  <si>
    <t>- Telephone Cabinet 10P (TC)</t>
  </si>
  <si>
    <t>ตัว</t>
  </si>
  <si>
    <t>รวมงาน ระบบไฟฟ้าแรงสูง ระบบไฟฟ้า ระบบป้องกันไฟไหม้</t>
  </si>
  <si>
    <t>รวม งานระบบโทรศัพท์ กล้องวงจรปิด ระบบคอมพิวเตอร์</t>
  </si>
  <si>
    <t>ครุภัณฑ์ส่วนงานวิศวกรรมสุขาภิบาล และดับเพลิง</t>
  </si>
  <si>
    <t>2.2.1  ระบบประปา</t>
  </si>
  <si>
    <t>ระบบประปา</t>
  </si>
  <si>
    <t>รวม งานระบบประปา</t>
  </si>
  <si>
    <t>ประมาณราคาตามแบบ ปร.4 และ ปร.5 งานครุภัณฑ์ ที่แนบ จำนวน</t>
  </si>
  <si>
    <t>ประมาณราคาตามแบบ ปร.4 และ ปร.5 งานก่อสร้าง ที่แนบ จำนวน</t>
  </si>
  <si>
    <t>ค่าก่อสร้าง</t>
  </si>
  <si>
    <t>ค่าครุภัณฑ์</t>
  </si>
  <si>
    <t>รวมราคากลาง งานก่อสร้าง</t>
  </si>
  <si>
    <t>สรุป</t>
  </si>
  <si>
    <t xml:space="preserve"> รวมราคาเป็นจำนวนเงินทั้งสิ้น(บาท)</t>
  </si>
  <si>
    <t>จำนวนเงินตัวอักษร</t>
  </si>
  <si>
    <t xml:space="preserve">รายการประมาณราคาค่าก่อสร้าง </t>
  </si>
  <si>
    <t xml:space="preserve">สถานที่ก่อสร้าง </t>
  </si>
  <si>
    <t xml:space="preserve"> มหาวิทยาลัยราชภัฏเชียงใหม่ </t>
  </si>
  <si>
    <t xml:space="preserve">ประมาณการเมื่อวันที่  </t>
  </si>
  <si>
    <t xml:space="preserve"> - ลิฟต์โดยสาร  ขนาดบรรทุก 630 กิโลกรัม ความเร็ว 60 ม./นาที</t>
  </si>
  <si>
    <t>**ไม่รวมค่าบริการต่างๆ ของ กฟภ.</t>
  </si>
  <si>
    <t xml:space="preserve">- F2 พื้นปูกระเบื้องผิวมัน ขนาด 0.60 x 0.60 ม.  </t>
  </si>
  <si>
    <t>1.1.2 โครงสร้างคอนกรีตเสริมเหล็ก</t>
  </si>
  <si>
    <t>โครงสร้างคอนกรีตเสริมเหล็ก</t>
  </si>
  <si>
    <t>ค่าภาษี</t>
  </si>
  <si>
    <t>ค่าใช้จ่ายพิเศษ</t>
  </si>
  <si>
    <t>ประมาณราคาตามแบบ ปร.4 (ก) จำนวน 41 แผ่น</t>
  </si>
  <si>
    <t>งานระบบลิฟต์</t>
  </si>
  <si>
    <t>รวมงานระบบลิฟต์</t>
  </si>
  <si>
    <t xml:space="preserve"> -  เสาเข็มเจาะ Dia 0.60 x 15.00 ม. </t>
  </si>
  <si>
    <t>- F6 พื้นคอนกรีตขัดมันเงา แบ่งฝังเส้นสแตนเลส</t>
  </si>
  <si>
    <t xml:space="preserve"> - LC 150x50x20x3.2  ( w= 6.71kg/m. )</t>
  </si>
  <si>
    <t xml:space="preserve"> - Tube 125 x 125 x 3.2  ( w= 12 kg/m. )</t>
  </si>
  <si>
    <t xml:space="preserve"> - Tube 100 x 100 x 3.2  ( w= 9.52 kg/m. )</t>
  </si>
  <si>
    <t>Channels 200x80x7.5x11  ( W= 24.6 kg/m )</t>
  </si>
  <si>
    <t xml:space="preserve">   ทาสีรองพื้นกันสนิมเหล็ก</t>
  </si>
  <si>
    <t xml:space="preserve"> - ทาสีรองพื้นกันสนิมเหล็ก</t>
  </si>
  <si>
    <t>- Package Booter PUMP 2 เครื่อง  อัตราสูบ 5.1 ลิตร/วินาที</t>
  </si>
  <si>
    <t xml:space="preserve">  แรงดันสุทธิ 25 ม. ขนาดมอเตอร์ 3 HP ติดตั้งพร้อมชุดแรงดัน </t>
  </si>
  <si>
    <t>- Package Cold Water PUMP 2 เครื่องอัตราสูบ 7.2 ลิตร/วินาที</t>
  </si>
  <si>
    <t xml:space="preserve">  แรงดันสุทธิ 36 ม. ขนาดมอเตอร์ 7.5 HP ติดตั้งพร้อมชุดแรงดัน </t>
  </si>
  <si>
    <t xml:space="preserve">  ขนาด 300 ลิตร จำนวน 1 ถัง</t>
  </si>
  <si>
    <t>2.2.2</t>
  </si>
  <si>
    <t>1.1 หมวดงานวิศวกรรมโครงสร้าง</t>
  </si>
  <si>
    <t>1.2 หมวดงานสถาปัตยกรรม</t>
  </si>
  <si>
    <t>1.3 หมวดงานระบบสุขาภิบาล</t>
  </si>
  <si>
    <t>1.4 หมวดงานระบบไฟฟ้าและสื่อสาร</t>
  </si>
  <si>
    <t>หมวดงานก่อสร้างและงานระบบต่างๆ</t>
  </si>
  <si>
    <t>- CL3 ฝ้าเพดานยิปชั่มบอร์ดชนิดขอบลาดหนา 9 มม.ชนิดทนความชื้น</t>
  </si>
  <si>
    <t>- D11</t>
  </si>
  <si>
    <t>- D12</t>
  </si>
  <si>
    <t>- D9A</t>
  </si>
  <si>
    <t>- W1A</t>
  </si>
  <si>
    <t>- W1B</t>
  </si>
  <si>
    <t>- W3</t>
  </si>
  <si>
    <t>- W5</t>
  </si>
  <si>
    <t>- W4</t>
  </si>
  <si>
    <t>- อ่างล้างหน้าคนพิการ พร้อมอุปกรณ์ ก๊อกแบบก้านปัด</t>
  </si>
  <si>
    <t>- โถสุขภัณฑ์นั่งราบ สำหรับผู้พิการ พร้อมอุปกรณ์</t>
  </si>
  <si>
    <t>- ราวทรงตัว รูปตัวที Dia.32mm.</t>
  </si>
  <si>
    <t>- ราวทรงตัวสำหรับอ่างล้างหน้า Dia.32mm.</t>
  </si>
  <si>
    <t>- กระจกเงา6มม. 3.35 x 1.00 กรอบอลูมิเนียม ติดตาย ด้านหลังกรุไม้อัด</t>
  </si>
  <si>
    <t>- กระจกเงา6มม. 5.20 x 1.00 กรอบอลูมิเนียม ติดตาย ด้านหลังกรุไม้อัด</t>
  </si>
  <si>
    <t xml:space="preserve">รวมงานสุขภัณฑ์และอุปกรณ์ประกอบห้องน้ำ </t>
  </si>
  <si>
    <t>เสาเข็ม</t>
  </si>
  <si>
    <t xml:space="preserve"> -  ทดสอบชั้นดินโดยวิธี  Standard Penetration test </t>
  </si>
  <si>
    <t>ต่อชั้น</t>
  </si>
  <si>
    <t>คอนกรีต ชั้นล่ะ 100</t>
  </si>
  <si>
    <t>คอนกรีต ชั้นล่ะ 50</t>
  </si>
  <si>
    <t xml:space="preserve"> - Tube 50 x 50 x 2.3  ( w= 3.34 kg/m. )</t>
  </si>
  <si>
    <t xml:space="preserve"> - Tube 100 x 50 x 2.3  ( w= 5.14 kg/m. )</t>
  </si>
  <si>
    <t xml:space="preserve"> - Tube 100 x 50 x 3.2  ( w= 7.01 kg/m. )</t>
  </si>
  <si>
    <t>Flat Bar 50x9 mm. ( W=3.54 kg./m.)</t>
  </si>
  <si>
    <t>Expanded metal  12x30.50 thx. 1.6 mm.  ( XS -32  )</t>
  </si>
  <si>
    <t>- CL1 ฝ้าเพดาน คสล. แต่งผิวเรียบ</t>
  </si>
  <si>
    <t>- CL2 ฝ้าเพดานยิปชั่มบอร์ดชนิดขอบลาดหนา 9 มม.ฉาบเรียบ</t>
  </si>
  <si>
    <t xml:space="preserve">   ฉาบเรียบ โคร่งเคร่าเหล็กซุบสังกะสี มาตรฐาน มอก.</t>
  </si>
  <si>
    <t>ศูนย์แม่ริม ต.สะลวง อ.แม่ริม จ.เชียงใหม่</t>
  </si>
  <si>
    <t xml:space="preserve">รายการค่างานก่อสร้าง   โครงการก่อสร้างอาคารหอพักนักศึกษา </t>
  </si>
  <si>
    <t xml:space="preserve">      POWER FACTOR CORRECTION (CAP BANK)</t>
  </si>
  <si>
    <t xml:space="preserve"> - EXIT LIGHT ป้ายทางหนีไฟ </t>
  </si>
  <si>
    <t xml:space="preserve"> - โคมไฟFL T5</t>
  </si>
  <si>
    <t xml:space="preserve"> - โคมไฟ Downlight F-BOX-2</t>
  </si>
  <si>
    <t xml:space="preserve"> - โคมไฟ Downlight F-BOX-1</t>
  </si>
  <si>
    <t xml:space="preserve"> แบบแสดงรายการคำนวณและเหตุความจำเป็นสำหรับค่าใช้จ่ายพิเศษตามข้อกำหนดฯ</t>
  </si>
  <si>
    <t>1. เหตุผลและความจำเป็นที่ต้องมีค่าใช้จ่ายพิเศษตามข้อกำหนดฯ</t>
  </si>
  <si>
    <t>ส่วนที่ 3  ค่าใช้จ่ายพิเศษตามข้อกำหนดและค่าใช้จ่ายอื่นที่จำเป็นต้องมี</t>
  </si>
  <si>
    <t xml:space="preserve">เสาไฟฟ้าคอร 12 m. </t>
  </si>
  <si>
    <t xml:space="preserve">ลูกถ้วยไลน์โพสท์ </t>
  </si>
  <si>
    <t xml:space="preserve">คอน คอร 2 เมตร </t>
  </si>
  <si>
    <t xml:space="preserve">ลูกถ้วยแขวน </t>
  </si>
  <si>
    <t xml:space="preserve">ดรอปอเอาท์ฟิวส์แรงสูง </t>
  </si>
  <si>
    <t xml:space="preserve">ล่อฟ้าแรงสูง </t>
  </si>
  <si>
    <t xml:space="preserve">สายSAC 70 sq.mm. </t>
  </si>
  <si>
    <t xml:space="preserve">สายโอเวอร์เฮดกราวด์วาย </t>
  </si>
  <si>
    <t xml:space="preserve">อุปกรณ์ประกอบ </t>
  </si>
  <si>
    <t xml:space="preserve"> ต้น </t>
  </si>
  <si>
    <t xml:space="preserve"> เมตร </t>
  </si>
  <si>
    <t>รวม ขยายเขตไฟฟ้าชั่วคราว</t>
  </si>
  <si>
    <t>ขยายเขตไฟฟ้าชั่วคราว</t>
  </si>
  <si>
    <t>เนื่องจากบริเวณที่ทำการก่อสร้างอาคารอยู่ห่างไกลจากระบบสายส่งกระแสไฟฟ้าหลักทำให้บริเวณดังกล่าวไม่มีกระแสไฟฟ้าที่จะใช้งาน ซึ่งถือเป็นอุปสรรคในการทำงาน จึงเห็นควรให้มีการดำเนิน</t>
  </si>
  <si>
    <t>ประมาณราคาตามแบบ ปร.4 (พ) จำนวน  2 แผ่น</t>
  </si>
  <si>
    <t>ค่าใช้จ่ายพิเศษตามข้อกำหนดและค่าใช้จ่ายอื่นที่จำเป็นต้องมี</t>
  </si>
  <si>
    <t>ค่าใช้จ่ายพิเศษตามข้อกำหนดและค่าใช้จ่ายอื่น</t>
  </si>
  <si>
    <t>ที่จำเป็นต้องมี</t>
  </si>
  <si>
    <t>รวมราคาส่วนที่ 3 ค่างานต้นทุน</t>
  </si>
  <si>
    <t>รวมราคาส่วนที่ 2 ค่างานต้นทุน</t>
  </si>
  <si>
    <t>เงินล่วงหน้าจ่าย  15 %</t>
  </si>
  <si>
    <t>3.1 ขยายเขตไฟฟ้าชั่วคราว</t>
  </si>
  <si>
    <t>การขยายเขตไฟฟ้าชั่วคราวโดยมีระยะทางไม่น้อยกว่า 1,600 เมตร โดยทำการปักเสาไฟฟ้าคอนกรีตอัดแรงพร้อมพาดสายแรงสูงจำนวน 1 ชุด ไปยังสถานที่ก่อสร้าง</t>
  </si>
  <si>
    <t>อาคาร หอพักนักศึกษา</t>
  </si>
  <si>
    <t xml:space="preserve"> - เครื่องไฟฟ้าฉุกเฉิน ขนาด 2x6W </t>
  </si>
  <si>
    <t>- Under Ground Water Storage Tank  100,000  Lite.</t>
  </si>
  <si>
    <t>- ถังดักไขมันสำเร็จรูป ขนาดความจุ 6 ลบ.ม.</t>
  </si>
  <si>
    <t>ดอกเบี้ยเงินกู้  6% ต่อปี</t>
  </si>
  <si>
    <t xml:space="preserve"> - ซานพักผิวเหล็ก Checkered plate 16 mm. </t>
  </si>
  <si>
    <t xml:space="preserve"> - ขั้นบันไดผิวเหล็ก Checkered plate 16 mm. </t>
  </si>
  <si>
    <t xml:space="preserve"> - ราวบันได และ ราวกันตก </t>
  </si>
  <si>
    <t xml:space="preserve">- จมูกบันได อลูมิเนียม </t>
  </si>
  <si>
    <t>1.4.8  งานระบบไฟฟ้าเครื่องทำน้ำอุ่น</t>
  </si>
  <si>
    <t>1.4.9  งานระบบไฟฟ้าสุขาภิบาล</t>
  </si>
  <si>
    <t>1.4.10  งานระบบไฟฟ้าลิฟท์</t>
  </si>
  <si>
    <t>1.4.11  งานระบบไฟฟ้าโทรศัพท์</t>
  </si>
  <si>
    <t>1.4.12 งานระบบคอมพิวเตอร์</t>
  </si>
  <si>
    <t>1.4.13 งานระบบ กล้อง วงจร ปิด</t>
  </si>
  <si>
    <t>2.3.1 ระบบลิฟต์</t>
  </si>
  <si>
    <t>-PoE Switch 16 port + Gigabit/SFP</t>
  </si>
  <si>
    <t>- NVR 32 Ch with HD 4TB</t>
  </si>
  <si>
    <t>- LED MONITOR 29"&amp; Support</t>
  </si>
  <si>
    <t xml:space="preserve">- IP Camera 2MP PoE </t>
  </si>
  <si>
    <t xml:space="preserve"> - อุปกรณ์ประกอบ(ท่อ)</t>
  </si>
  <si>
    <t>รวม ค่าใช้จ่ายพิเศษตามข้อกำหนดและค่าใช้จ่ายอื่นที่จำเป็นต้องมี</t>
  </si>
  <si>
    <t>ประมาณราคาตามแบบ ปร.4 (ข) จำนวน  8  แผ่น</t>
  </si>
  <si>
    <t>วันที่ / เดือน / ปี</t>
  </si>
  <si>
    <t>Name Company</t>
  </si>
  <si>
    <r>
      <t xml:space="preserve">สถานที่ก่อสร้าง  </t>
    </r>
    <r>
      <rPr>
        <sz val="16"/>
        <rFont val="TH SarabunPSK"/>
        <family val="2"/>
      </rPr>
      <t>ศูนย์แม่ริม อำเภอ แม่ริม  จังหวัด เชียงใหม่</t>
    </r>
  </si>
  <si>
    <r>
      <t xml:space="preserve">ส่วนที่ 1 </t>
    </r>
    <r>
      <rPr>
        <sz val="16"/>
        <color theme="1"/>
        <rFont val="TH SarabunPSK"/>
        <family val="2"/>
      </rPr>
      <t xml:space="preserve">ค่างานต้นทุนก่อสร้าง  </t>
    </r>
  </si>
  <si>
    <r>
      <t>รายการประมาณราคา</t>
    </r>
    <r>
      <rPr>
        <sz val="16"/>
        <color theme="1"/>
        <rFont val="TH SarabunPSK"/>
        <family val="2"/>
      </rPr>
      <t xml:space="preserve">   โครงการก่อสร้างอาคารหอพักนักศึกษา</t>
    </r>
  </si>
  <si>
    <r>
      <rPr>
        <b/>
        <sz val="16"/>
        <color theme="1"/>
        <rFont val="TH SarabunPSK"/>
        <family val="2"/>
      </rPr>
      <t>เจ้าขอ</t>
    </r>
    <r>
      <rPr>
        <sz val="16"/>
        <color theme="1"/>
        <rFont val="TH SarabunPSK"/>
        <family val="2"/>
      </rPr>
      <t xml:space="preserve">ง มหาวิทยาลัยราชภัฏเชียงใหม่ </t>
    </r>
  </si>
  <si>
    <r>
      <t>สถานที่ก่อสร้าง</t>
    </r>
    <r>
      <rPr>
        <sz val="16"/>
        <color theme="1"/>
        <rFont val="TH SarabunPSK"/>
        <family val="2"/>
      </rPr>
      <t xml:space="preserve">  ศูนย์แม่ริมอำเภอ แม่ริม จังหวัด เชียงใหม่</t>
    </r>
  </si>
  <si>
    <r>
      <t xml:space="preserve"> ส่วนที่ 1 </t>
    </r>
    <r>
      <rPr>
        <sz val="16"/>
        <color theme="1"/>
        <rFont val="TH SarabunPSK"/>
        <family val="2"/>
      </rPr>
      <t xml:space="preserve">ค่างานต้นทุนก่อสร้าง  </t>
    </r>
  </si>
  <si>
    <r>
      <rPr>
        <b/>
        <sz val="16"/>
        <color theme="1"/>
        <rFont val="TH SarabunPSK"/>
        <family val="2"/>
      </rPr>
      <t xml:space="preserve"> เจ้าขอ</t>
    </r>
    <r>
      <rPr>
        <sz val="16"/>
        <color theme="1"/>
        <rFont val="TH SarabunPSK"/>
        <family val="2"/>
      </rPr>
      <t xml:space="preserve">ง มหาวิทยาลัยราชภัฏเชียงใหม่ </t>
    </r>
  </si>
  <si>
    <r>
      <t xml:space="preserve">ส่วนที่ 1 </t>
    </r>
    <r>
      <rPr>
        <sz val="13"/>
        <color theme="1"/>
        <rFont val="TH SarabunPSK"/>
        <family val="2"/>
      </rPr>
      <t xml:space="preserve">ค่างานต้นทุนก่อสร้าง  </t>
    </r>
  </si>
  <si>
    <r>
      <t>รายการประมาณราคา</t>
    </r>
    <r>
      <rPr>
        <sz val="13"/>
        <color theme="1"/>
        <rFont val="TH SarabunPSK"/>
        <family val="2"/>
      </rPr>
      <t xml:space="preserve">   โครงการก่อสร้างอาคารหอพักนักศึกษา</t>
    </r>
  </si>
  <si>
    <r>
      <rPr>
        <b/>
        <sz val="13"/>
        <color theme="1"/>
        <rFont val="TH SarabunPSK"/>
        <family val="2"/>
      </rPr>
      <t>เจ้าขอ</t>
    </r>
    <r>
      <rPr>
        <sz val="13"/>
        <color theme="1"/>
        <rFont val="TH SarabunPSK"/>
        <family val="2"/>
      </rPr>
      <t xml:space="preserve">ง มหาวิทยาลัยราชภัฏเชียงใหม่ </t>
    </r>
  </si>
  <si>
    <r>
      <t>สถานที่ก่อสร้าง</t>
    </r>
    <r>
      <rPr>
        <sz val="13"/>
        <color theme="1"/>
        <rFont val="TH SarabunPSK"/>
        <family val="2"/>
      </rPr>
      <t xml:space="preserve">  ศูนย์แม่ริมอำเภอ แม่ริม จังหวัด เชียงใหม่</t>
    </r>
  </si>
  <si>
    <r>
      <t xml:space="preserve">ส่วนที่ 2 </t>
    </r>
    <r>
      <rPr>
        <sz val="16"/>
        <color theme="1"/>
        <rFont val="TH SarabunPSK"/>
        <family val="2"/>
      </rPr>
      <t>ค่างานต้นทุนครุภัณฑ์</t>
    </r>
  </si>
  <si>
    <t>ส่วนที่ 2 ค่างานต้นทุนครุภัณฑ์</t>
  </si>
  <si>
    <t>รายการประมาณราคา   โครงการก่อสร้างอาคารหอพักนักศึกษา</t>
  </si>
  <si>
    <t xml:space="preserve">เจ้าของ มหาวิทยาลัยราชภัฏเชียงใหม่ </t>
  </si>
  <si>
    <t>สถานที่ก่อสร้าง  ศูนย์แม่ริมอำเภอ แม่ริม จังหวัด เชียงใหม่</t>
  </si>
  <si>
    <r>
      <t xml:space="preserve">รายการประมาณราคา   </t>
    </r>
    <r>
      <rPr>
        <sz val="16"/>
        <color theme="1"/>
        <rFont val="TH SarabunPSK"/>
        <family val="2"/>
      </rPr>
      <t>โครงการก่อสร้างอาคารหอพักนักศึกษา</t>
    </r>
  </si>
  <si>
    <r>
      <rPr>
        <b/>
        <sz val="16"/>
        <color theme="1"/>
        <rFont val="TH SarabunPSK"/>
        <family val="2"/>
      </rPr>
      <t>เจ้าของ</t>
    </r>
    <r>
      <rPr>
        <sz val="16"/>
        <color theme="1"/>
        <rFont val="TH SarabunPSK"/>
        <family val="2"/>
      </rPr>
      <t xml:space="preserve"> มหาวิทยาลัยราชภัฏเชียงใหม่ </t>
    </r>
  </si>
  <si>
    <r>
      <rPr>
        <b/>
        <sz val="16"/>
        <color theme="1"/>
        <rFont val="TH SarabunPSK"/>
        <family val="2"/>
      </rPr>
      <t>สถานที่ก่อสร้าง</t>
    </r>
    <r>
      <rPr>
        <sz val="16"/>
        <color theme="1"/>
        <rFont val="TH SarabunPSK"/>
        <family val="2"/>
      </rPr>
      <t xml:space="preserve">  ศูนย์แม่ริมอำเภอ แม่ริม จังหวัด เชียงใหม่</t>
    </r>
  </si>
  <si>
    <r>
      <t xml:space="preserve">ส่วนที่ 3  </t>
    </r>
    <r>
      <rPr>
        <sz val="16"/>
        <color theme="1"/>
        <rFont val="TH SarabunPSK"/>
        <family val="2"/>
      </rPr>
      <t>ค่าใช้จ่ายพิเศษตามข้อกำหนดและค่าใช้จ่ายอื่นที่จำเป็นต้องมี</t>
    </r>
  </si>
  <si>
    <r>
      <t>รายการประมาณราคา</t>
    </r>
    <r>
      <rPr>
        <sz val="16"/>
        <color theme="1"/>
        <rFont val="TH SarabunPSK"/>
        <family val="2"/>
      </rPr>
      <t xml:space="preserve">   หอพักนักศึกษานานาชาติ</t>
    </r>
  </si>
  <si>
    <r>
      <rPr>
        <b/>
        <sz val="16"/>
        <color theme="1"/>
        <rFont val="TH SarabunPSK"/>
        <family val="2"/>
      </rPr>
      <t>สถานที่ก่อสร้าง</t>
    </r>
    <r>
      <rPr>
        <sz val="16"/>
        <color theme="1"/>
        <rFont val="TH SarabunPSK"/>
        <family val="2"/>
      </rPr>
      <t xml:space="preserve">  ศูนย์เวียงบัว อำเภอ เมือง จังหวัด เชียงใหม่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</si>
</sst>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\(&quot;$&quot;#,##0\)"/>
    <numFmt numFmtId="188" formatCode="&quot;$&quot;#,##0_);[Red]\(&quot;$&quot;#,##0\)"/>
    <numFmt numFmtId="189" formatCode="&quot;$&quot;#,##0.00_);\(&quot;$&quot;#,##0.00\)"/>
    <numFmt numFmtId="190" formatCode="&quot;$&quot;#,##0.00_);[Red]\(&quot;$&quot;#,##0.00\)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_(* #,##0.00_);_(* \(#,##0.00\);_(* &quot;-&quot;??_);_(@_)"/>
    <numFmt numFmtId="194" formatCode="[$-187041E]d\ mmmm\ yyyy;@"/>
    <numFmt numFmtId="195" formatCode="_-* #,##0.00_-;\-* #,##0.00_-;_-* \-??_-;_-@_-"/>
    <numFmt numFmtId="196" formatCode="#,###&quot;  &quot;"/>
    <numFmt numFmtId="197" formatCode="_-* #,##0.0_-;\-* #,##0.0_-;_-* \-_-;_-@_-"/>
    <numFmt numFmtId="198" formatCode="_-* #,##0_-;\-* #,##0_-;_-* &quot;-&quot;??_-;_-@_-"/>
    <numFmt numFmtId="199" formatCode="_-* #,##0.00000000000000_-;\-* #,##0.00000000000000_-;_-* &quot;-&quot;??_-;_-@_-"/>
    <numFmt numFmtId="200" formatCode="0.0000"/>
    <numFmt numFmtId="201" formatCode="&quot;\&quot;#,##0;[Red]&quot;\&quot;\-#,##0"/>
    <numFmt numFmtId="202" formatCode="_ * #,##0.00_ ;_ * \-#,##0.00_ ;_ * &quot;-&quot;??_ ;_ @_ "/>
    <numFmt numFmtId="203" formatCode="_ * #,##0_ ;_ * \-#,##0_ ;_ * &quot;-&quot;_ ;_ @_ "/>
    <numFmt numFmtId="204" formatCode="&quot;฿&quot;\t#,##0_);\(&quot;฿&quot;\t#,##0\)"/>
    <numFmt numFmtId="205" formatCode="\t0.00E+00"/>
    <numFmt numFmtId="206" formatCode="#,##0.0_);\(#,##0.0\)"/>
    <numFmt numFmtId="207" formatCode="\ว\ว\/\ด\ด\/\ป\ป"/>
    <numFmt numFmtId="208" formatCode="0.0&quot;  &quot;"/>
    <numFmt numFmtId="209" formatCode="#,##0\ &quot;F&quot;;[Red]\-#,##0\ &quot;F&quot;"/>
    <numFmt numFmtId="210" formatCode="dd\-mmm\-yy_)"/>
    <numFmt numFmtId="211" formatCode="\$#,##0\ ;\(\$#,##0\)"/>
    <numFmt numFmtId="212" formatCode="#,###.#"/>
    <numFmt numFmtId="213" formatCode="#."/>
    <numFmt numFmtId="214" formatCode="#,##0&quot; $&quot;;[Red]\-#,##0&quot; $&quot;"/>
    <numFmt numFmtId="215" formatCode="0.00_)"/>
    <numFmt numFmtId="216" formatCode="\t&quot;$&quot;#,##0_);\(\t&quot;$&quot;#,##0\)"/>
    <numFmt numFmtId="217" formatCode="_-* #,##0.00\ _D_M_-;\-* #,##0.00\ _D_M_-;_-* &quot;-&quot;??\ _D_M_-;_-@_-"/>
    <numFmt numFmtId="218" formatCode="General_)"/>
    <numFmt numFmtId="219" formatCode="_-* #,##0.0000_-;\-* #,##0.0000_-;_-* &quot;-&quot;??_-;_-@_-"/>
    <numFmt numFmtId="220" formatCode="_-* #,##0.00_-;\-* #,##0.00_-;_-* \-_-;_-@_-"/>
    <numFmt numFmtId="221" formatCode="[$-F800]dddd\,\ mmmm\ dd\,\ yyyy"/>
  </numFmts>
  <fonts count="9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EucrosiaUPC"/>
      <family val="1"/>
      <charset val="22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u/>
      <sz val="10"/>
      <color indexed="12"/>
      <name val="Arial"/>
      <family val="2"/>
    </font>
    <font>
      <sz val="16"/>
      <color theme="1"/>
      <name val="Tahoma"/>
      <family val="2"/>
      <charset val="222"/>
      <scheme val="minor"/>
    </font>
    <font>
      <sz val="8"/>
      <name val="Arial"/>
      <family val="2"/>
    </font>
    <font>
      <b/>
      <sz val="14"/>
      <name val="AngsanaUPC"/>
      <family val="1"/>
    </font>
    <font>
      <sz val="14"/>
      <name val="SV Rojchana"/>
      <charset val="66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6"/>
      <color theme="1"/>
      <name val="AngsanaUPC"/>
      <family val="2"/>
      <charset val="222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sz val="14"/>
      <name val="SV Rojchana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10"/>
      <name val="Calibri"/>
      <family val="2"/>
      <charset val="222"/>
    </font>
    <font>
      <b/>
      <sz val="11"/>
      <color indexed="9"/>
      <name val="Calibri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10"/>
      <name val="Calibri"/>
      <family val="2"/>
      <charset val="222"/>
    </font>
    <font>
      <sz val="11"/>
      <color indexed="1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62"/>
      <name val="Tahoma"/>
      <family val="2"/>
      <charset val="222"/>
    </font>
    <font>
      <sz val="10"/>
      <color indexed="24"/>
      <name val="Arial"/>
      <family val="2"/>
    </font>
    <font>
      <sz val="16"/>
      <name val="DilleniaUPC"/>
      <family val="1"/>
    </font>
    <font>
      <sz val="10"/>
      <name val="Tms Rmn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8"/>
      <name val="Times New Roman"/>
      <family val="1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9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b/>
      <sz val="8"/>
      <name val="MS Sans Serif"/>
      <family val="2"/>
    </font>
    <font>
      <sz val="12"/>
      <name val="Helv"/>
    </font>
    <font>
      <sz val="11"/>
      <color indexed="20"/>
      <name val="Calibri"/>
      <family val="2"/>
    </font>
    <font>
      <sz val="12"/>
      <color indexed="9"/>
      <name val="Helv"/>
    </font>
    <font>
      <sz val="10"/>
      <name val="MS Sans Serif"/>
      <family val="2"/>
    </font>
    <font>
      <sz val="10"/>
      <name val="PragmaticaCTT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9"/>
      <name val="Arial"/>
      <family val="2"/>
    </font>
    <font>
      <b/>
      <sz val="10"/>
      <color indexed="43"/>
      <name val="Arial"/>
      <family val="2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6"/>
      <color indexed="8"/>
      <name val="AngsanaUPC"/>
      <family val="2"/>
      <charset val="222"/>
    </font>
    <font>
      <sz val="12"/>
      <name val="EucrosiaUPC"/>
      <family val="1"/>
      <charset val="66"/>
    </font>
    <font>
      <sz val="14"/>
      <name val="BrowalliaUPC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610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9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3" fillId="0" borderId="0"/>
    <xf numFmtId="19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200" fontId="2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" fillId="0" borderId="0"/>
    <xf numFmtId="200" fontId="2" fillId="0" borderId="0" applyFont="0" applyFill="0" applyBorder="0" applyAlignment="0" applyProtection="0"/>
    <xf numFmtId="0" fontId="3" fillId="0" borderId="0"/>
    <xf numFmtId="200" fontId="2" fillId="0" borderId="0" applyFont="0" applyFill="0" applyBorder="0" applyAlignment="0" applyProtection="0"/>
    <xf numFmtId="0" fontId="3" fillId="0" borderId="0"/>
    <xf numFmtId="200" fontId="2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14" fillId="0" borderId="0">
      <alignment vertical="center"/>
    </xf>
    <xf numFmtId="201" fontId="15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" fontId="16" fillId="0" borderId="0" applyFont="0" applyFill="0" applyBorder="0" applyAlignment="0" applyProtection="0"/>
    <xf numFmtId="204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3" fontId="3" fillId="0" borderId="0" applyFont="0" applyFill="0" applyBorder="0" applyAlignment="0" applyProtection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8" fillId="0" borderId="0"/>
    <xf numFmtId="0" fontId="19" fillId="0" borderId="0"/>
    <xf numFmtId="9" fontId="3" fillId="3" borderId="0"/>
    <xf numFmtId="0" fontId="3" fillId="0" borderId="0" applyFill="0" applyBorder="0" applyAlignment="0"/>
    <xf numFmtId="206" fontId="16" fillId="0" borderId="0" applyFill="0" applyBorder="0" applyAlignment="0"/>
    <xf numFmtId="0" fontId="20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6" fontId="16" fillId="0" borderId="0" applyFill="0" applyBorder="0" applyAlignment="0"/>
    <xf numFmtId="207" fontId="17" fillId="0" borderId="0" applyFont="0" applyFill="0" applyBorder="0" applyAlignment="0" applyProtection="0"/>
    <xf numFmtId="206" fontId="16" fillId="0" borderId="0" applyFont="0" applyFill="0" applyBorder="0" applyAlignment="0" applyProtection="0"/>
    <xf numFmtId="14" fontId="22" fillId="0" borderId="0" applyFill="0" applyBorder="0" applyAlignment="0"/>
    <xf numFmtId="207" fontId="17" fillId="0" borderId="0" applyFill="0" applyBorder="0" applyAlignment="0"/>
    <xf numFmtId="206" fontId="16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6" fontId="16" fillId="0" borderId="0" applyFill="0" applyBorder="0" applyAlignment="0"/>
    <xf numFmtId="38" fontId="12" fillId="4" borderId="0" applyNumberFormat="0" applyBorder="0" applyAlignment="0" applyProtection="0"/>
    <xf numFmtId="0" fontId="23" fillId="0" borderId="22" applyNumberFormat="0" applyAlignment="0" applyProtection="0">
      <alignment horizontal="left" vertical="center"/>
    </xf>
    <xf numFmtId="0" fontId="23" fillId="0" borderId="11">
      <alignment horizontal="left" vertical="center"/>
    </xf>
    <xf numFmtId="10" fontId="12" fillId="5" borderId="12" applyNumberFormat="0" applyBorder="0" applyAlignment="0" applyProtection="0"/>
    <xf numFmtId="207" fontId="17" fillId="0" borderId="0" applyFill="0" applyBorder="0" applyAlignment="0"/>
    <xf numFmtId="206" fontId="16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6" fontId="16" fillId="0" borderId="0" applyFill="0" applyBorder="0" applyAlignment="0"/>
    <xf numFmtId="209" fontId="20" fillId="0" borderId="0"/>
    <xf numFmtId="0" fontId="24" fillId="0" borderId="0" applyFont="0" applyFill="0" applyBorder="0" applyAlignment="0" applyProtection="0"/>
    <xf numFmtId="207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3" fillId="0" borderId="0" applyFont="0" applyFill="0" applyBorder="0" applyAlignment="0" applyProtection="0"/>
    <xf numFmtId="207" fontId="17" fillId="0" borderId="0" applyFill="0" applyBorder="0" applyAlignment="0"/>
    <xf numFmtId="206" fontId="16" fillId="0" borderId="0" applyFill="0" applyBorder="0" applyAlignment="0"/>
    <xf numFmtId="207" fontId="17" fillId="0" borderId="0" applyFill="0" applyBorder="0" applyAlignment="0"/>
    <xf numFmtId="208" fontId="17" fillId="0" borderId="0" applyFill="0" applyBorder="0" applyAlignment="0"/>
    <xf numFmtId="206" fontId="16" fillId="0" borderId="0" applyFill="0" applyBorder="0" applyAlignment="0"/>
    <xf numFmtId="49" fontId="22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204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18" fontId="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9" fontId="47" fillId="0" borderId="0"/>
    <xf numFmtId="0" fontId="14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3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205" fontId="45" fillId="0" borderId="0" applyFont="0" applyFill="0" applyBorder="0" applyAlignment="0" applyProtection="0"/>
    <xf numFmtId="0" fontId="28" fillId="0" borderId="0">
      <alignment vertical="center"/>
    </xf>
    <xf numFmtId="187" fontId="47" fillId="0" borderId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189" fontId="47" fillId="0" borderId="0"/>
    <xf numFmtId="14" fontId="47" fillId="0" borderId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0" fontId="25" fillId="0" borderId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205" fontId="45" fillId="0" borderId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9" fontId="3" fillId="3" borderId="0"/>
    <xf numFmtId="37" fontId="47" fillId="0" borderId="0"/>
    <xf numFmtId="9" fontId="47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5" borderId="0" applyNumberFormat="0" applyBorder="0" applyAlignment="0" applyProtection="0"/>
    <xf numFmtId="0" fontId="48" fillId="9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5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50" fillId="0" borderId="0">
      <protection locked="0"/>
    </xf>
    <xf numFmtId="9" fontId="8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9" fontId="9" fillId="0" borderId="0"/>
    <xf numFmtId="0" fontId="72" fillId="0" borderId="20" applyNumberFormat="0" applyFont="0" applyBorder="0" applyAlignment="0" applyProtection="0"/>
    <xf numFmtId="0" fontId="73" fillId="4" borderId="13">
      <alignment horizontal="centerContinuous" vertical="top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25" fillId="0" borderId="0" applyNumberFormat="0" applyFont="0" applyFill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12" fontId="5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0" fontId="25" fillId="0" borderId="0" applyNumberFormat="0" applyFont="0" applyFill="0" applyBorder="0" applyAlignment="0" applyProtection="0"/>
    <xf numFmtId="0" fontId="54" fillId="26" borderId="23" applyNumberFormat="0" applyAlignment="0" applyProtection="0"/>
    <xf numFmtId="0" fontId="32" fillId="27" borderId="23" applyNumberFormat="0" applyAlignment="0" applyProtection="0"/>
    <xf numFmtId="0" fontId="32" fillId="27" borderId="23" applyNumberFormat="0" applyAlignment="0" applyProtection="0"/>
    <xf numFmtId="0" fontId="55" fillId="0" borderId="24" applyNumberFormat="0" applyFill="0" applyAlignment="0" applyProtection="0"/>
    <xf numFmtId="0" fontId="33" fillId="28" borderId="25" applyNumberFormat="0" applyAlignment="0" applyProtection="0"/>
    <xf numFmtId="0" fontId="33" fillId="28" borderId="25" applyNumberFormat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207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9" fillId="0" borderId="0" applyFont="0" applyFill="0" applyBorder="0" applyAlignment="0" applyProtection="0"/>
    <xf numFmtId="21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213" fontId="56" fillId="0" borderId="0">
      <protection locked="0"/>
    </xf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3" fillId="14" borderId="26" applyNumberFormat="0" applyFont="0" applyAlignment="0" applyProtection="0"/>
    <xf numFmtId="0" fontId="73" fillId="4" borderId="13">
      <alignment horizontal="centerContinuous" vertical="top"/>
    </xf>
    <xf numFmtId="0" fontId="57" fillId="0" borderId="19" applyNumberFormat="0" applyBorder="0" applyAlignment="0">
      <alignment horizontal="center"/>
    </xf>
    <xf numFmtId="0" fontId="58" fillId="0" borderId="0" applyNumberFormat="0" applyAlignment="0">
      <alignment horizontal="left"/>
    </xf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213" fontId="56" fillId="0" borderId="0">
      <protection locked="0"/>
    </xf>
    <xf numFmtId="211" fontId="44" fillId="0" borderId="0" applyFont="0" applyFill="0" applyBorder="0" applyAlignment="0" applyProtection="0"/>
    <xf numFmtId="211" fontId="44" fillId="0" borderId="0" applyFont="0" applyFill="0" applyBorder="0" applyAlignment="0" applyProtection="0"/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3" fillId="0" borderId="0" applyNumberFormat="0" applyFont="0" applyBorder="0" applyProtection="0">
      <alignment vertical="top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13" fontId="56" fillId="0" borderId="0"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5" fontId="13" fillId="29" borderId="0">
      <alignment horizontal="centerContinuous"/>
    </xf>
    <xf numFmtId="214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0" fontId="59" fillId="0" borderId="0" applyNumberFormat="0" applyAlignment="0">
      <alignment horizontal="left"/>
    </xf>
    <xf numFmtId="0" fontId="60" fillId="11" borderId="2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213" fontId="56" fillId="0" borderId="0">
      <protection locked="0"/>
    </xf>
    <xf numFmtId="2" fontId="44" fillId="0" borderId="0" applyFont="0" applyFill="0" applyBorder="0" applyAlignment="0" applyProtection="0"/>
    <xf numFmtId="2" fontId="44" fillId="0" borderId="0" applyFont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70" fillId="0" borderId="21" applyProtection="0"/>
    <xf numFmtId="0" fontId="71" fillId="30" borderId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0" borderId="17">
      <alignment horizontal="center"/>
    </xf>
    <xf numFmtId="0" fontId="61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39" fillId="17" borderId="23" applyNumberFormat="0" applyAlignment="0" applyProtection="0"/>
    <xf numFmtId="0" fontId="39" fillId="17" borderId="23" applyNumberFormat="0" applyAlignment="0" applyProtection="0"/>
    <xf numFmtId="0" fontId="39" fillId="17" borderId="23" applyNumberFormat="0" applyAlignment="0" applyProtection="0"/>
    <xf numFmtId="0" fontId="39" fillId="17" borderId="23" applyNumberFormat="0" applyAlignment="0" applyProtection="0"/>
    <xf numFmtId="0" fontId="39" fillId="17" borderId="23" applyNumberFormat="0" applyAlignment="0" applyProtection="0"/>
    <xf numFmtId="206" fontId="62" fillId="31" borderId="0"/>
    <xf numFmtId="0" fontId="43" fillId="11" borderId="23" applyNumberFormat="0" applyAlignment="0" applyProtection="0"/>
    <xf numFmtId="0" fontId="63" fillId="7" borderId="0" applyNumberFormat="0" applyBorder="0" applyAlignment="0" applyProtection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17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7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17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208" fontId="45" fillId="0" borderId="0" applyFill="0" applyBorder="0" applyAlignment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206" fontId="64" fillId="32" borderId="0"/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8" fontId="65" fillId="0" borderId="0" applyFont="0" applyFill="0" applyBorder="0" applyAlignment="0" applyProtection="0"/>
    <xf numFmtId="190" fontId="6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67" fillId="17" borderId="0" applyNumberFormat="0" applyBorder="0" applyAlignment="0" applyProtection="0"/>
    <xf numFmtId="37" fontId="68" fillId="0" borderId="0"/>
    <xf numFmtId="209" fontId="20" fillId="0" borderId="0"/>
    <xf numFmtId="215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3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14" fillId="0" borderId="0">
      <alignment vertical="center"/>
    </xf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" fillId="0" borderId="0"/>
    <xf numFmtId="0" fontId="2" fillId="0" borderId="0"/>
    <xf numFmtId="0" fontId="74" fillId="0" borderId="0" applyNumberFormat="0" applyFont="0" applyFill="0" applyBorder="0" applyAlignment="0" applyProtection="0"/>
    <xf numFmtId="0" fontId="76" fillId="0" borderId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7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76" fillId="0" borderId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74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76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25" fillId="0" borderId="0" applyNumberFormat="0" applyFont="0" applyFill="0" applyBorder="0" applyAlignment="0" applyProtection="0"/>
    <xf numFmtId="0" fontId="14" fillId="0" borderId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76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19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43" fontId="6" fillId="0" borderId="44" xfId="1" applyFont="1" applyFill="1" applyBorder="1" applyProtection="1">
      <protection locked="0"/>
    </xf>
    <xf numFmtId="43" fontId="6" fillId="0" borderId="45" xfId="1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43" fontId="5" fillId="0" borderId="45" xfId="1" applyFont="1" applyFill="1" applyBorder="1" applyProtection="1">
      <protection locked="0"/>
    </xf>
    <xf numFmtId="49" fontId="6" fillId="0" borderId="45" xfId="0" applyNumberFormat="1" applyFont="1" applyFill="1" applyBorder="1" applyAlignment="1" applyProtection="1">
      <alignment horizontal="left"/>
      <protection locked="0"/>
    </xf>
    <xf numFmtId="49" fontId="5" fillId="0" borderId="45" xfId="0" applyNumberFormat="1" applyFont="1" applyFill="1" applyBorder="1" applyAlignment="1" applyProtection="1">
      <alignment horizontal="left"/>
      <protection locked="0"/>
    </xf>
    <xf numFmtId="43" fontId="6" fillId="0" borderId="46" xfId="1" applyFont="1" applyFill="1" applyBorder="1" applyProtection="1">
      <protection locked="0"/>
    </xf>
    <xf numFmtId="197" fontId="5" fillId="0" borderId="45" xfId="0" applyNumberFormat="1" applyFont="1" applyFill="1" applyBorder="1" applyAlignment="1" applyProtection="1">
      <alignment horizontal="right"/>
      <protection locked="0"/>
    </xf>
    <xf numFmtId="197" fontId="6" fillId="0" borderId="45" xfId="0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43" fontId="77" fillId="0" borderId="0" xfId="6093" applyNumberFormat="1" applyFont="1" applyFill="1" applyBorder="1" applyAlignment="1"/>
    <xf numFmtId="43" fontId="77" fillId="0" borderId="0" xfId="6093" applyNumberFormat="1" applyFont="1" applyFill="1" applyBorder="1" applyAlignment="1">
      <alignment horizontal="left" indent="1"/>
    </xf>
    <xf numFmtId="0" fontId="79" fillId="0" borderId="67" xfId="0" applyFont="1" applyBorder="1"/>
    <xf numFmtId="0" fontId="79" fillId="0" borderId="18" xfId="0" applyFont="1" applyBorder="1"/>
    <xf numFmtId="0" fontId="79" fillId="0" borderId="68" xfId="0" applyFont="1" applyBorder="1"/>
    <xf numFmtId="0" fontId="79" fillId="0" borderId="0" xfId="0" applyFont="1"/>
    <xf numFmtId="0" fontId="79" fillId="0" borderId="69" xfId="0" applyFont="1" applyBorder="1"/>
    <xf numFmtId="0" fontId="79" fillId="0" borderId="0" xfId="0" applyFont="1" applyBorder="1"/>
    <xf numFmtId="0" fontId="80" fillId="0" borderId="0" xfId="31" applyFont="1" applyBorder="1" applyAlignment="1">
      <alignment horizontal="center"/>
    </xf>
    <xf numFmtId="0" fontId="79" fillId="0" borderId="70" xfId="0" applyFont="1" applyBorder="1"/>
    <xf numFmtId="0" fontId="81" fillId="0" borderId="69" xfId="31" applyFont="1" applyBorder="1" applyAlignment="1">
      <alignment horizontal="center"/>
    </xf>
    <xf numFmtId="0" fontId="81" fillId="0" borderId="0" xfId="31" applyFont="1" applyBorder="1" applyAlignment="1">
      <alignment horizontal="center"/>
    </xf>
    <xf numFmtId="0" fontId="81" fillId="0" borderId="70" xfId="31" applyFont="1" applyBorder="1" applyAlignment="1">
      <alignment horizontal="center"/>
    </xf>
    <xf numFmtId="0" fontId="81" fillId="0" borderId="0" xfId="31" applyFont="1" applyBorder="1" applyAlignment="1">
      <alignment horizontal="center"/>
    </xf>
    <xf numFmtId="0" fontId="81" fillId="0" borderId="69" xfId="31" applyFont="1" applyBorder="1" applyAlignment="1"/>
    <xf numFmtId="0" fontId="81" fillId="0" borderId="0" xfId="31" applyFont="1" applyBorder="1" applyAlignment="1"/>
    <xf numFmtId="0" fontId="81" fillId="0" borderId="70" xfId="31" applyFont="1" applyBorder="1" applyAlignment="1"/>
    <xf numFmtId="0" fontId="80" fillId="0" borderId="69" xfId="31" applyFont="1" applyBorder="1" applyAlignment="1"/>
    <xf numFmtId="0" fontId="80" fillId="0" borderId="0" xfId="31" applyFont="1" applyBorder="1" applyAlignment="1"/>
    <xf numFmtId="194" fontId="81" fillId="0" borderId="0" xfId="31" applyNumberFormat="1" applyFont="1" applyBorder="1" applyAlignment="1">
      <alignment horizontal="center"/>
    </xf>
    <xf numFmtId="221" fontId="81" fillId="0" borderId="0" xfId="31" applyNumberFormat="1" applyFont="1" applyBorder="1" applyAlignment="1"/>
    <xf numFmtId="0" fontId="79" fillId="0" borderId="71" xfId="0" applyFont="1" applyBorder="1"/>
    <xf numFmtId="0" fontId="81" fillId="0" borderId="17" xfId="31" applyFont="1" applyBorder="1" applyAlignment="1">
      <alignment horizontal="center"/>
    </xf>
    <xf numFmtId="0" fontId="79" fillId="0" borderId="17" xfId="0" applyFont="1" applyBorder="1"/>
    <xf numFmtId="0" fontId="79" fillId="0" borderId="72" xfId="0" applyFont="1" applyBorder="1"/>
    <xf numFmtId="197" fontId="79" fillId="0" borderId="0" xfId="0" applyNumberFormat="1" applyFont="1" applyBorder="1"/>
    <xf numFmtId="0" fontId="80" fillId="0" borderId="17" xfId="42" applyFont="1" applyBorder="1" applyAlignment="1">
      <alignment horizontal="center"/>
    </xf>
    <xf numFmtId="197" fontId="82" fillId="0" borderId="83" xfId="0" applyNumberFormat="1" applyFont="1" applyBorder="1"/>
    <xf numFmtId="0" fontId="83" fillId="0" borderId="15" xfId="0" applyFont="1" applyBorder="1"/>
    <xf numFmtId="0" fontId="79" fillId="0" borderId="15" xfId="0" applyFont="1" applyBorder="1"/>
    <xf numFmtId="0" fontId="79" fillId="0" borderId="36" xfId="0" applyFont="1" applyBorder="1"/>
    <xf numFmtId="197" fontId="82" fillId="0" borderId="84" xfId="0" applyNumberFormat="1" applyFont="1" applyBorder="1"/>
    <xf numFmtId="0" fontId="79" fillId="0" borderId="34" xfId="0" applyFont="1" applyBorder="1"/>
    <xf numFmtId="197" fontId="80" fillId="2" borderId="84" xfId="2" applyNumberFormat="1" applyFont="1" applyFill="1" applyBorder="1" applyAlignment="1">
      <alignment vertical="center"/>
    </xf>
    <xf numFmtId="197" fontId="80" fillId="0" borderId="84" xfId="0" applyNumberFormat="1" applyFont="1" applyBorder="1"/>
    <xf numFmtId="0" fontId="79" fillId="0" borderId="15" xfId="0" applyFont="1" applyBorder="1" applyAlignment="1">
      <alignment horizontal="center"/>
    </xf>
    <xf numFmtId="197" fontId="80" fillId="33" borderId="85" xfId="0" applyNumberFormat="1" applyFont="1" applyFill="1" applyBorder="1" applyAlignment="1" applyProtection="1">
      <alignment horizontal="center" vertical="center"/>
      <protection hidden="1"/>
    </xf>
    <xf numFmtId="49" fontId="80" fillId="33" borderId="1" xfId="0" applyNumberFormat="1" applyFont="1" applyFill="1" applyBorder="1" applyAlignment="1" applyProtection="1">
      <alignment horizontal="center" vertical="center"/>
      <protection hidden="1"/>
    </xf>
    <xf numFmtId="43" fontId="80" fillId="33" borderId="37" xfId="1" applyFont="1" applyFill="1" applyBorder="1" applyAlignment="1" applyProtection="1">
      <alignment horizontal="center" vertical="center"/>
      <protection hidden="1"/>
    </xf>
    <xf numFmtId="43" fontId="80" fillId="33" borderId="1" xfId="1" applyFont="1" applyFill="1" applyBorder="1" applyAlignment="1" applyProtection="1">
      <alignment horizontal="center" vertical="center" wrapText="1"/>
      <protection hidden="1"/>
    </xf>
    <xf numFmtId="43" fontId="80" fillId="33" borderId="1" xfId="1" applyFont="1" applyFill="1" applyBorder="1" applyAlignment="1" applyProtection="1">
      <alignment horizontal="center" vertical="center"/>
      <protection hidden="1"/>
    </xf>
    <xf numFmtId="43" fontId="80" fillId="33" borderId="2" xfId="1" applyFont="1" applyFill="1" applyBorder="1" applyAlignment="1" applyProtection="1">
      <alignment horizontal="center" vertical="center"/>
      <protection hidden="1"/>
    </xf>
    <xf numFmtId="197" fontId="80" fillId="0" borderId="86" xfId="0" applyNumberFormat="1" applyFont="1" applyFill="1" applyBorder="1" applyAlignment="1" applyProtection="1">
      <alignment horizontal="center"/>
      <protection locked="0"/>
    </xf>
    <xf numFmtId="49" fontId="84" fillId="0" borderId="3" xfId="0" applyNumberFormat="1" applyFont="1" applyFill="1" applyBorder="1" applyAlignment="1" applyProtection="1">
      <alignment horizontal="center"/>
      <protection locked="0"/>
    </xf>
    <xf numFmtId="43" fontId="81" fillId="0" borderId="3" xfId="1" applyFont="1" applyFill="1" applyBorder="1" applyProtection="1">
      <protection locked="0"/>
    </xf>
    <xf numFmtId="43" fontId="81" fillId="0" borderId="4" xfId="1" applyFont="1" applyFill="1" applyBorder="1" applyProtection="1">
      <protection locked="0"/>
    </xf>
    <xf numFmtId="197" fontId="81" fillId="0" borderId="87" xfId="0" applyNumberFormat="1" applyFont="1" applyFill="1" applyBorder="1" applyAlignment="1" applyProtection="1">
      <alignment horizontal="center"/>
      <protection locked="0"/>
    </xf>
    <xf numFmtId="0" fontId="81" fillId="0" borderId="5" xfId="0" applyFont="1" applyFill="1" applyBorder="1"/>
    <xf numFmtId="43" fontId="81" fillId="0" borderId="38" xfId="1" applyFont="1" applyFill="1" applyBorder="1" applyProtection="1">
      <protection locked="0"/>
    </xf>
    <xf numFmtId="219" fontId="81" fillId="0" borderId="4" xfId="1" applyNumberFormat="1" applyFont="1" applyFill="1" applyBorder="1" applyProtection="1">
      <protection locked="0"/>
    </xf>
    <xf numFmtId="43" fontId="79" fillId="0" borderId="0" xfId="1" applyFont="1"/>
    <xf numFmtId="197" fontId="80" fillId="0" borderId="87" xfId="0" applyNumberFormat="1" applyFont="1" applyFill="1" applyBorder="1" applyAlignment="1" applyProtection="1">
      <alignment horizontal="center"/>
      <protection locked="0"/>
    </xf>
    <xf numFmtId="49" fontId="80" fillId="0" borderId="4" xfId="0" applyNumberFormat="1" applyFont="1" applyFill="1" applyBorder="1" applyAlignment="1" applyProtection="1">
      <protection locked="0"/>
    </xf>
    <xf numFmtId="43" fontId="80" fillId="0" borderId="4" xfId="1" applyFont="1" applyFill="1" applyBorder="1" applyProtection="1">
      <protection locked="0"/>
    </xf>
    <xf numFmtId="0" fontId="81" fillId="0" borderId="0" xfId="31" applyFont="1" applyAlignment="1">
      <alignment horizontal="center"/>
    </xf>
    <xf numFmtId="0" fontId="80" fillId="33" borderId="88" xfId="40" applyFont="1" applyFill="1" applyBorder="1" applyAlignment="1">
      <alignment horizontal="center"/>
    </xf>
    <xf numFmtId="0" fontId="80" fillId="33" borderId="12" xfId="40" applyFont="1" applyFill="1" applyBorder="1" applyAlignment="1">
      <alignment horizontal="center"/>
    </xf>
    <xf numFmtId="0" fontId="80" fillId="33" borderId="12" xfId="40" applyFont="1" applyFill="1" applyBorder="1" applyAlignment="1"/>
    <xf numFmtId="43" fontId="80" fillId="33" borderId="12" xfId="40" applyNumberFormat="1" applyFont="1" applyFill="1" applyBorder="1" applyAlignment="1"/>
    <xf numFmtId="43" fontId="80" fillId="33" borderId="12" xfId="1" applyFont="1" applyFill="1" applyBorder="1" applyProtection="1">
      <protection locked="0"/>
    </xf>
    <xf numFmtId="43" fontId="79" fillId="0" borderId="0" xfId="0" applyNumberFormat="1" applyFont="1"/>
    <xf numFmtId="0" fontId="80" fillId="33" borderId="89" xfId="40" applyFont="1" applyFill="1" applyBorder="1" applyAlignment="1">
      <alignment horizontal="center"/>
    </xf>
    <xf numFmtId="0" fontId="80" fillId="33" borderId="90" xfId="40" applyFont="1" applyFill="1" applyBorder="1" applyAlignment="1">
      <alignment horizontal="center"/>
    </xf>
    <xf numFmtId="0" fontId="80" fillId="33" borderId="91" xfId="40" applyFont="1" applyFill="1" applyBorder="1" applyAlignment="1">
      <alignment horizontal="center"/>
    </xf>
    <xf numFmtId="0" fontId="80" fillId="33" borderId="92" xfId="40" applyFont="1" applyFill="1" applyBorder="1" applyAlignment="1">
      <alignment horizontal="center"/>
    </xf>
    <xf numFmtId="0" fontId="80" fillId="33" borderId="93" xfId="40" applyFont="1" applyFill="1" applyBorder="1" applyAlignment="1">
      <alignment horizontal="center"/>
    </xf>
    <xf numFmtId="0" fontId="80" fillId="0" borderId="0" xfId="40" applyFont="1" applyFill="1" applyBorder="1" applyAlignment="1">
      <alignment horizontal="center"/>
    </xf>
    <xf numFmtId="0" fontId="79" fillId="0" borderId="0" xfId="0" applyFont="1" applyBorder="1" applyAlignment="1">
      <alignment horizontal="right"/>
    </xf>
    <xf numFmtId="43" fontId="79" fillId="0" borderId="15" xfId="1" applyFont="1" applyBorder="1"/>
    <xf numFmtId="0" fontId="79" fillId="0" borderId="0" xfId="0" applyFont="1" applyBorder="1" applyAlignment="1">
      <alignment horizontal="center"/>
    </xf>
    <xf numFmtId="43" fontId="79" fillId="0" borderId="11" xfId="1" applyFont="1" applyBorder="1"/>
    <xf numFmtId="43" fontId="79" fillId="0" borderId="0" xfId="1" applyFont="1" applyBorder="1"/>
    <xf numFmtId="0" fontId="79" fillId="0" borderId="0" xfId="0" applyFont="1" applyAlignment="1"/>
    <xf numFmtId="0" fontId="81" fillId="0" borderId="0" xfId="31" applyFont="1" applyAlignment="1"/>
    <xf numFmtId="0" fontId="81" fillId="0" borderId="0" xfId="31" applyFont="1" applyAlignment="1">
      <alignment horizontal="left"/>
    </xf>
    <xf numFmtId="197" fontId="79" fillId="0" borderId="0" xfId="0" applyNumberFormat="1" applyFont="1" applyAlignment="1">
      <alignment horizontal="left"/>
    </xf>
    <xf numFmtId="197" fontId="79" fillId="0" borderId="0" xfId="0" applyNumberFormat="1" applyFont="1"/>
    <xf numFmtId="197" fontId="82" fillId="0" borderId="35" xfId="0" applyNumberFormat="1" applyFont="1" applyBorder="1"/>
    <xf numFmtId="197" fontId="82" fillId="0" borderId="33" xfId="0" applyNumberFormat="1" applyFont="1" applyBorder="1"/>
    <xf numFmtId="197" fontId="80" fillId="2" borderId="33" xfId="2" applyNumberFormat="1" applyFont="1" applyFill="1" applyBorder="1" applyAlignment="1">
      <alignment vertical="center"/>
    </xf>
    <xf numFmtId="197" fontId="80" fillId="0" borderId="33" xfId="0" applyNumberFormat="1" applyFont="1" applyBorder="1"/>
    <xf numFmtId="197" fontId="80" fillId="33" borderId="1" xfId="0" applyNumberFormat="1" applyFont="1" applyFill="1" applyBorder="1" applyAlignment="1" applyProtection="1">
      <alignment horizontal="center" vertical="center"/>
      <protection hidden="1"/>
    </xf>
    <xf numFmtId="197" fontId="80" fillId="0" borderId="3" xfId="0" applyNumberFormat="1" applyFont="1" applyFill="1" applyBorder="1" applyAlignment="1" applyProtection="1">
      <alignment horizontal="center"/>
      <protection locked="0"/>
    </xf>
    <xf numFmtId="43" fontId="81" fillId="0" borderId="66" xfId="1" applyFont="1" applyFill="1" applyBorder="1" applyProtection="1">
      <protection locked="0"/>
    </xf>
    <xf numFmtId="197" fontId="81" fillId="0" borderId="4" xfId="0" applyNumberFormat="1" applyFont="1" applyFill="1" applyBorder="1" applyAlignment="1" applyProtection="1">
      <alignment horizontal="center"/>
      <protection locked="0"/>
    </xf>
    <xf numFmtId="43" fontId="83" fillId="0" borderId="0" xfId="1" applyFont="1"/>
    <xf numFmtId="197" fontId="81" fillId="0" borderId="63" xfId="0" applyNumberFormat="1" applyFont="1" applyFill="1" applyBorder="1" applyAlignment="1" applyProtection="1">
      <alignment horizontal="center"/>
      <protection locked="0"/>
    </xf>
    <xf numFmtId="0" fontId="81" fillId="0" borderId="73" xfId="0" applyFont="1" applyFill="1" applyBorder="1"/>
    <xf numFmtId="43" fontId="81" fillId="0" borderId="63" xfId="1" applyFont="1" applyFill="1" applyBorder="1" applyProtection="1">
      <protection locked="0"/>
    </xf>
    <xf numFmtId="219" fontId="81" fillId="0" borderId="63" xfId="1" applyNumberFormat="1" applyFont="1" applyFill="1" applyBorder="1" applyProtection="1">
      <protection locked="0"/>
    </xf>
    <xf numFmtId="197" fontId="80" fillId="0" borderId="9" xfId="0" applyNumberFormat="1" applyFont="1" applyFill="1" applyBorder="1" applyAlignment="1" applyProtection="1">
      <alignment horizontal="center"/>
      <protection locked="0"/>
    </xf>
    <xf numFmtId="49" fontId="80" fillId="0" borderId="9" xfId="0" applyNumberFormat="1" applyFont="1" applyFill="1" applyBorder="1" applyAlignment="1" applyProtection="1">
      <protection locked="0"/>
    </xf>
    <xf numFmtId="43" fontId="81" fillId="0" borderId="9" xfId="1" applyFont="1" applyFill="1" applyBorder="1" applyProtection="1">
      <protection locked="0"/>
    </xf>
    <xf numFmtId="219" fontId="81" fillId="0" borderId="9" xfId="1" applyNumberFormat="1" applyFont="1" applyFill="1" applyBorder="1" applyProtection="1">
      <protection locked="0"/>
    </xf>
    <xf numFmtId="43" fontId="80" fillId="0" borderId="9" xfId="1" applyFont="1" applyFill="1" applyBorder="1" applyProtection="1">
      <protection locked="0"/>
    </xf>
    <xf numFmtId="197" fontId="80" fillId="33" borderId="7" xfId="0" applyNumberFormat="1" applyFont="1" applyFill="1" applyBorder="1" applyProtection="1">
      <protection locked="0"/>
    </xf>
    <xf numFmtId="49" fontId="80" fillId="33" borderId="82" xfId="0" applyNumberFormat="1" applyFont="1" applyFill="1" applyBorder="1" applyAlignment="1" applyProtection="1">
      <alignment horizontal="center"/>
      <protection locked="0"/>
    </xf>
    <xf numFmtId="49" fontId="80" fillId="33" borderId="11" xfId="0" applyNumberFormat="1" applyFont="1" applyFill="1" applyBorder="1" applyAlignment="1" applyProtection="1">
      <alignment horizontal="center"/>
      <protection locked="0"/>
    </xf>
    <xf numFmtId="49" fontId="80" fillId="33" borderId="58" xfId="0" applyNumberFormat="1" applyFont="1" applyFill="1" applyBorder="1" applyAlignment="1" applyProtection="1">
      <alignment horizontal="center"/>
      <protection locked="0"/>
    </xf>
    <xf numFmtId="43" fontId="80" fillId="33" borderId="7" xfId="1" applyFont="1" applyFill="1" applyBorder="1" applyProtection="1">
      <protection locked="0"/>
    </xf>
    <xf numFmtId="0" fontId="79" fillId="0" borderId="0" xfId="0" applyFont="1" applyAlignment="1">
      <alignment horizontal="center"/>
    </xf>
    <xf numFmtId="0" fontId="79" fillId="0" borderId="0" xfId="1" applyNumberFormat="1" applyFont="1" applyAlignment="1">
      <alignment horizontal="left"/>
    </xf>
    <xf numFmtId="0" fontId="79" fillId="0" borderId="0" xfId="0" applyFont="1" applyAlignment="1"/>
    <xf numFmtId="0" fontId="79" fillId="0" borderId="0" xfId="0" applyFont="1" applyAlignment="1">
      <alignment horizontal="center"/>
    </xf>
    <xf numFmtId="0" fontId="79" fillId="0" borderId="0" xfId="0" applyFont="1" applyAlignment="1">
      <alignment horizontal="left"/>
    </xf>
    <xf numFmtId="43" fontId="79" fillId="0" borderId="0" xfId="1" applyFont="1" applyAlignment="1">
      <alignment horizontal="center"/>
    </xf>
    <xf numFmtId="43" fontId="81" fillId="0" borderId="4" xfId="1" applyNumberFormat="1" applyFont="1" applyFill="1" applyBorder="1" applyProtection="1">
      <protection locked="0"/>
    </xf>
    <xf numFmtId="49" fontId="81" fillId="0" borderId="63" xfId="0" applyNumberFormat="1" applyFont="1" applyFill="1" applyBorder="1" applyAlignment="1" applyProtection="1">
      <protection locked="0"/>
    </xf>
    <xf numFmtId="43" fontId="81" fillId="0" borderId="63" xfId="1" applyNumberFormat="1" applyFont="1" applyFill="1" applyBorder="1" applyProtection="1">
      <protection locked="0"/>
    </xf>
    <xf numFmtId="43" fontId="81" fillId="0" borderId="9" xfId="1" applyNumberFormat="1" applyFont="1" applyFill="1" applyBorder="1" applyProtection="1">
      <protection locked="0"/>
    </xf>
    <xf numFmtId="197" fontId="80" fillId="33" borderId="39" xfId="0" applyNumberFormat="1" applyFont="1" applyFill="1" applyBorder="1" applyProtection="1">
      <protection locked="0"/>
    </xf>
    <xf numFmtId="49" fontId="80" fillId="33" borderId="40" xfId="0" applyNumberFormat="1" applyFont="1" applyFill="1" applyBorder="1" applyAlignment="1" applyProtection="1">
      <alignment horizontal="center"/>
      <protection locked="0"/>
    </xf>
    <xf numFmtId="49" fontId="80" fillId="33" borderId="16" xfId="0" applyNumberFormat="1" applyFont="1" applyFill="1" applyBorder="1" applyAlignment="1" applyProtection="1">
      <alignment horizontal="center"/>
      <protection locked="0"/>
    </xf>
    <xf numFmtId="49" fontId="80" fillId="33" borderId="41" xfId="0" applyNumberFormat="1" applyFont="1" applyFill="1" applyBorder="1" applyAlignment="1" applyProtection="1">
      <alignment horizontal="center"/>
      <protection locked="0"/>
    </xf>
    <xf numFmtId="43" fontId="80" fillId="33" borderId="39" xfId="1" applyFont="1" applyFill="1" applyBorder="1" applyProtection="1">
      <protection locked="0"/>
    </xf>
    <xf numFmtId="0" fontId="81" fillId="0" borderId="0" xfId="31" applyFont="1" applyBorder="1" applyAlignment="1"/>
    <xf numFmtId="197" fontId="82" fillId="0" borderId="13" xfId="0" applyNumberFormat="1" applyFont="1" applyBorder="1" applyAlignment="1">
      <alignment horizontal="center"/>
    </xf>
    <xf numFmtId="197" fontId="82" fillId="0" borderId="11" xfId="0" applyNumberFormat="1" applyFont="1" applyBorder="1" applyAlignment="1">
      <alignment horizontal="center"/>
    </xf>
    <xf numFmtId="197" fontId="82" fillId="0" borderId="14" xfId="0" applyNumberFormat="1" applyFont="1" applyBorder="1" applyAlignment="1">
      <alignment horizontal="center"/>
    </xf>
    <xf numFmtId="0" fontId="82" fillId="0" borderId="31" xfId="0" applyFont="1" applyBorder="1" applyAlignment="1">
      <alignment horizontal="left"/>
    </xf>
    <xf numFmtId="0" fontId="82" fillId="0" borderId="0" xfId="0" applyFont="1" applyBorder="1" applyAlignment="1"/>
    <xf numFmtId="0" fontId="82" fillId="0" borderId="80" xfId="0" applyFont="1" applyBorder="1" applyAlignment="1">
      <alignment horizontal="center"/>
    </xf>
    <xf numFmtId="0" fontId="81" fillId="0" borderId="0" xfId="6093" applyNumberFormat="1" applyFont="1" applyFill="1" applyBorder="1" applyAlignment="1"/>
    <xf numFmtId="43" fontId="81" fillId="0" borderId="0" xfId="6093" applyNumberFormat="1" applyFont="1" applyFill="1" applyBorder="1" applyAlignment="1"/>
    <xf numFmtId="43" fontId="81" fillId="0" borderId="0" xfId="6093" applyNumberFormat="1" applyFont="1" applyFill="1" applyBorder="1" applyAlignment="1">
      <alignment horizontal="left" indent="1"/>
    </xf>
    <xf numFmtId="0" fontId="82" fillId="0" borderId="32" xfId="0" applyFont="1" applyBorder="1" applyAlignment="1">
      <alignment horizontal="center"/>
    </xf>
    <xf numFmtId="0" fontId="79" fillId="0" borderId="31" xfId="0" applyFont="1" applyBorder="1" applyAlignment="1">
      <alignment horizontal="left"/>
    </xf>
    <xf numFmtId="197" fontId="80" fillId="33" borderId="2" xfId="0" applyNumberFormat="1" applyFont="1" applyFill="1" applyBorder="1" applyAlignment="1" applyProtection="1">
      <alignment horizontal="center" vertical="center"/>
      <protection hidden="1"/>
    </xf>
    <xf numFmtId="49" fontId="80" fillId="33" borderId="2" xfId="0" applyNumberFormat="1" applyFont="1" applyFill="1" applyBorder="1" applyAlignment="1" applyProtection="1">
      <alignment horizontal="center" vertical="center"/>
      <protection hidden="1"/>
    </xf>
    <xf numFmtId="0" fontId="80" fillId="33" borderId="2" xfId="0" applyFont="1" applyFill="1" applyBorder="1" applyAlignment="1" applyProtection="1">
      <alignment horizontal="center" vertical="center"/>
      <protection hidden="1"/>
    </xf>
    <xf numFmtId="43" fontId="80" fillId="33" borderId="2" xfId="1" applyFont="1" applyFill="1" applyBorder="1" applyAlignment="1" applyProtection="1">
      <alignment horizontal="center" vertical="top"/>
      <protection hidden="1"/>
    </xf>
    <xf numFmtId="43" fontId="80" fillId="33" borderId="2" xfId="1" applyFont="1" applyFill="1" applyBorder="1" applyAlignment="1" applyProtection="1">
      <alignment horizontal="center" vertical="center" wrapText="1"/>
      <protection hidden="1"/>
    </xf>
    <xf numFmtId="0" fontId="80" fillId="33" borderId="1" xfId="0" applyFont="1" applyFill="1" applyBorder="1" applyAlignment="1" applyProtection="1">
      <alignment horizontal="center" vertical="center"/>
      <protection hidden="1"/>
    </xf>
    <xf numFmtId="43" fontId="80" fillId="33" borderId="2" xfId="1" applyFont="1" applyFill="1" applyBorder="1" applyAlignment="1" applyProtection="1">
      <alignment horizontal="center" vertical="top"/>
      <protection hidden="1"/>
    </xf>
    <xf numFmtId="0" fontId="81" fillId="0" borderId="3" xfId="0" applyFont="1" applyFill="1" applyBorder="1" applyAlignment="1" applyProtection="1">
      <alignment horizontal="center"/>
      <protection locked="0"/>
    </xf>
    <xf numFmtId="43" fontId="81" fillId="0" borderId="3" xfId="1" applyFont="1" applyFill="1" applyBorder="1" applyAlignment="1" applyProtection="1">
      <protection locked="0"/>
    </xf>
    <xf numFmtId="197" fontId="80" fillId="0" borderId="9" xfId="0" applyNumberFormat="1" applyFont="1" applyFill="1" applyBorder="1" applyAlignment="1" applyProtection="1">
      <alignment horizontal="left"/>
      <protection locked="0"/>
    </xf>
    <xf numFmtId="49" fontId="80" fillId="0" borderId="0" xfId="0" applyNumberFormat="1" applyFont="1" applyFill="1" applyBorder="1" applyAlignment="1" applyProtection="1">
      <alignment horizontal="left"/>
      <protection locked="0"/>
    </xf>
    <xf numFmtId="0" fontId="81" fillId="0" borderId="9" xfId="0" applyFont="1" applyFill="1" applyBorder="1" applyAlignment="1" applyProtection="1">
      <alignment horizontal="center"/>
      <protection locked="0"/>
    </xf>
    <xf numFmtId="43" fontId="81" fillId="0" borderId="9" xfId="1" applyFont="1" applyFill="1" applyBorder="1" applyAlignment="1" applyProtection="1">
      <protection locked="0"/>
    </xf>
    <xf numFmtId="197" fontId="80" fillId="0" borderId="4" xfId="0" applyNumberFormat="1" applyFont="1" applyFill="1" applyBorder="1" applyAlignment="1" applyProtection="1">
      <alignment horizontal="center"/>
      <protection locked="0"/>
    </xf>
    <xf numFmtId="0" fontId="80" fillId="0" borderId="5" xfId="0" applyFont="1" applyFill="1" applyBorder="1"/>
    <xf numFmtId="0" fontId="81" fillId="0" borderId="4" xfId="0" applyFont="1" applyFill="1" applyBorder="1" applyAlignment="1" applyProtection="1">
      <alignment horizontal="center"/>
      <protection locked="0"/>
    </xf>
    <xf numFmtId="0" fontId="80" fillId="0" borderId="0" xfId="0" applyFont="1" applyFill="1" applyBorder="1"/>
    <xf numFmtId="49" fontId="80" fillId="0" borderId="4" xfId="0" applyNumberFormat="1" applyFont="1" applyFill="1" applyBorder="1" applyAlignment="1" applyProtection="1">
      <alignment horizontal="left" indent="1"/>
      <protection locked="0"/>
    </xf>
    <xf numFmtId="49" fontId="80" fillId="33" borderId="7" xfId="0" applyNumberFormat="1" applyFont="1" applyFill="1" applyBorder="1" applyAlignment="1" applyProtection="1">
      <alignment horizontal="center"/>
      <protection locked="0"/>
    </xf>
    <xf numFmtId="0" fontId="80" fillId="33" borderId="7" xfId="0" applyFont="1" applyFill="1" applyBorder="1" applyAlignment="1" applyProtection="1">
      <alignment horizontal="center"/>
      <protection locked="0"/>
    </xf>
    <xf numFmtId="43" fontId="81" fillId="0" borderId="0" xfId="1" applyFont="1"/>
    <xf numFmtId="0" fontId="79" fillId="0" borderId="0" xfId="0" quotePrefix="1" applyFont="1"/>
    <xf numFmtId="0" fontId="82" fillId="0" borderId="31" xfId="0" applyFont="1" applyBorder="1"/>
    <xf numFmtId="0" fontId="79" fillId="0" borderId="31" xfId="0" applyFont="1" applyBorder="1"/>
    <xf numFmtId="197" fontId="80" fillId="33" borderId="53" xfId="0" applyNumberFormat="1" applyFont="1" applyFill="1" applyBorder="1" applyAlignment="1" applyProtection="1">
      <alignment horizontal="center" vertical="center"/>
      <protection hidden="1"/>
    </xf>
    <xf numFmtId="43" fontId="80" fillId="33" borderId="54" xfId="1" applyFont="1" applyFill="1" applyBorder="1" applyAlignment="1" applyProtection="1">
      <alignment horizontal="center" vertical="center" wrapText="1"/>
      <protection hidden="1"/>
    </xf>
    <xf numFmtId="43" fontId="80" fillId="33" borderId="94" xfId="1" applyFont="1" applyFill="1" applyBorder="1" applyAlignment="1" applyProtection="1">
      <alignment horizontal="center" vertical="center"/>
      <protection hidden="1"/>
    </xf>
    <xf numFmtId="197" fontId="80" fillId="33" borderId="48" xfId="0" applyNumberFormat="1" applyFont="1" applyFill="1" applyBorder="1" applyAlignment="1" applyProtection="1">
      <alignment horizontal="center" vertical="center"/>
      <protection hidden="1"/>
    </xf>
    <xf numFmtId="43" fontId="80" fillId="33" borderId="49" xfId="1" applyFont="1" applyFill="1" applyBorder="1" applyAlignment="1" applyProtection="1">
      <alignment horizontal="center" vertical="center" wrapText="1"/>
      <protection hidden="1"/>
    </xf>
    <xf numFmtId="43" fontId="80" fillId="33" borderId="95" xfId="1" applyFont="1" applyFill="1" applyBorder="1" applyAlignment="1" applyProtection="1">
      <alignment horizontal="center" vertical="center" wrapText="1"/>
      <protection hidden="1"/>
    </xf>
    <xf numFmtId="197" fontId="80" fillId="0" borderId="50" xfId="0" applyNumberFormat="1" applyFont="1" applyFill="1" applyBorder="1" applyAlignment="1" applyProtection="1">
      <alignment horizontal="right"/>
      <protection locked="0"/>
    </xf>
    <xf numFmtId="43" fontId="80" fillId="0" borderId="38" xfId="1" applyFont="1" applyFill="1" applyBorder="1" applyProtection="1">
      <protection locked="0"/>
    </xf>
    <xf numFmtId="43" fontId="81" fillId="0" borderId="96" xfId="1" applyFont="1" applyFill="1" applyBorder="1" applyProtection="1">
      <protection locked="0"/>
    </xf>
    <xf numFmtId="197" fontId="80" fillId="0" borderId="50" xfId="0" applyNumberFormat="1" applyFont="1" applyFill="1" applyBorder="1" applyAlignment="1" applyProtection="1">
      <alignment horizontal="center"/>
      <protection locked="0"/>
    </xf>
    <xf numFmtId="49" fontId="80" fillId="0" borderId="4" xfId="0" applyNumberFormat="1" applyFont="1" applyFill="1" applyBorder="1" applyAlignment="1" applyProtection="1">
      <alignment horizontal="left"/>
      <protection locked="0"/>
    </xf>
    <xf numFmtId="197" fontId="80" fillId="0" borderId="50" xfId="0" applyNumberFormat="1" applyFont="1" applyFill="1" applyBorder="1" applyProtection="1">
      <protection locked="0"/>
    </xf>
    <xf numFmtId="197" fontId="80" fillId="33" borderId="51" xfId="0" applyNumberFormat="1" applyFont="1" applyFill="1" applyBorder="1" applyProtection="1">
      <protection locked="0"/>
    </xf>
    <xf numFmtId="43" fontId="81" fillId="33" borderId="7" xfId="1" applyFont="1" applyFill="1" applyBorder="1" applyProtection="1">
      <protection locked="0"/>
    </xf>
    <xf numFmtId="0" fontId="81" fillId="33" borderId="7" xfId="0" applyFont="1" applyFill="1" applyBorder="1" applyAlignment="1" applyProtection="1">
      <alignment horizontal="center"/>
      <protection locked="0"/>
    </xf>
    <xf numFmtId="43" fontId="80" fillId="33" borderId="52" xfId="1" applyFont="1" applyFill="1" applyBorder="1" applyProtection="1">
      <protection locked="0"/>
    </xf>
    <xf numFmtId="43" fontId="81" fillId="33" borderId="12" xfId="1" applyFont="1" applyFill="1" applyBorder="1" applyProtection="1">
      <protection locked="0"/>
    </xf>
    <xf numFmtId="197" fontId="80" fillId="0" borderId="9" xfId="0" applyNumberFormat="1" applyFont="1" applyFill="1" applyBorder="1" applyAlignment="1" applyProtection="1">
      <alignment horizontal="right"/>
      <protection locked="0"/>
    </xf>
    <xf numFmtId="49" fontId="80" fillId="0" borderId="9" xfId="0" applyNumberFormat="1" applyFont="1" applyFill="1" applyBorder="1" applyAlignment="1" applyProtection="1">
      <alignment horizontal="left"/>
      <protection locked="0"/>
    </xf>
    <xf numFmtId="197" fontId="80" fillId="0" borderId="4" xfId="0" applyNumberFormat="1" applyFont="1" applyFill="1" applyBorder="1" applyProtection="1">
      <protection locked="0"/>
    </xf>
    <xf numFmtId="49" fontId="81" fillId="0" borderId="4" xfId="0" applyNumberFormat="1" applyFont="1" applyFill="1" applyBorder="1" applyAlignment="1" applyProtection="1">
      <alignment horizontal="left"/>
      <protection locked="0"/>
    </xf>
    <xf numFmtId="2" fontId="81" fillId="0" borderId="4" xfId="0" applyNumberFormat="1" applyFont="1" applyFill="1" applyBorder="1" applyAlignment="1" applyProtection="1">
      <alignment horizontal="left"/>
      <protection locked="0"/>
    </xf>
    <xf numFmtId="197" fontId="80" fillId="0" borderId="8" xfId="0" applyNumberFormat="1" applyFont="1" applyFill="1" applyBorder="1" applyProtection="1">
      <protection locked="0"/>
    </xf>
    <xf numFmtId="49" fontId="81" fillId="0" borderId="8" xfId="0" applyNumberFormat="1" applyFont="1" applyFill="1" applyBorder="1" applyAlignment="1" applyProtection="1">
      <alignment horizontal="left"/>
      <protection locked="0"/>
    </xf>
    <xf numFmtId="43" fontId="81" fillId="0" borderId="8" xfId="1" applyFont="1" applyFill="1" applyBorder="1" applyProtection="1">
      <protection locked="0"/>
    </xf>
    <xf numFmtId="0" fontId="81" fillId="0" borderId="8" xfId="0" applyFont="1" applyFill="1" applyBorder="1" applyAlignment="1" applyProtection="1">
      <alignment horizontal="center"/>
      <protection locked="0"/>
    </xf>
    <xf numFmtId="0" fontId="82" fillId="0" borderId="0" xfId="0" applyFont="1"/>
    <xf numFmtId="43" fontId="79" fillId="0" borderId="0" xfId="0" applyNumberFormat="1" applyFont="1" applyFill="1"/>
    <xf numFmtId="0" fontId="79" fillId="0" borderId="0" xfId="0" applyFont="1" applyFill="1"/>
    <xf numFmtId="43" fontId="82" fillId="0" borderId="0" xfId="0" applyNumberFormat="1" applyFont="1"/>
    <xf numFmtId="197" fontId="80" fillId="0" borderId="4" xfId="0" applyNumberFormat="1" applyFont="1" applyFill="1" applyBorder="1" applyAlignment="1" applyProtection="1">
      <alignment horizontal="right"/>
      <protection locked="0"/>
    </xf>
    <xf numFmtId="0" fontId="80" fillId="0" borderId="4" xfId="0" applyFont="1" applyFill="1" applyBorder="1" applyAlignment="1" applyProtection="1">
      <alignment horizontal="center"/>
      <protection locked="0"/>
    </xf>
    <xf numFmtId="197" fontId="85" fillId="0" borderId="13" xfId="0" applyNumberFormat="1" applyFont="1" applyBorder="1" applyAlignment="1">
      <alignment horizontal="center"/>
    </xf>
    <xf numFmtId="197" fontId="85" fillId="0" borderId="11" xfId="0" applyNumberFormat="1" applyFont="1" applyBorder="1" applyAlignment="1">
      <alignment horizontal="center"/>
    </xf>
    <xf numFmtId="197" fontId="85" fillId="0" borderId="14" xfId="0" applyNumberFormat="1" applyFont="1" applyBorder="1" applyAlignment="1">
      <alignment horizontal="center"/>
    </xf>
    <xf numFmtId="0" fontId="86" fillId="0" borderId="0" xfId="0" applyFont="1"/>
    <xf numFmtId="0" fontId="87" fillId="0" borderId="75" xfId="0" applyFont="1" applyBorder="1" applyAlignment="1">
      <alignment horizontal="left"/>
    </xf>
    <xf numFmtId="0" fontId="86" fillId="0" borderId="21" xfId="0" applyFont="1" applyBorder="1"/>
    <xf numFmtId="0" fontId="87" fillId="0" borderId="21" xfId="0" applyFont="1" applyBorder="1" applyAlignment="1"/>
    <xf numFmtId="0" fontId="87" fillId="0" borderId="80" xfId="0" applyFont="1" applyBorder="1" applyAlignment="1">
      <alignment horizontal="center"/>
    </xf>
    <xf numFmtId="0" fontId="87" fillId="0" borderId="31" xfId="0" applyFont="1" applyBorder="1" applyAlignment="1">
      <alignment horizontal="left"/>
    </xf>
    <xf numFmtId="0" fontId="86" fillId="0" borderId="0" xfId="0" applyFont="1" applyBorder="1"/>
    <xf numFmtId="0" fontId="88" fillId="0" borderId="0" xfId="6093" applyNumberFormat="1" applyFont="1" applyFill="1" applyBorder="1" applyAlignment="1"/>
    <xf numFmtId="0" fontId="87" fillId="0" borderId="32" xfId="0" applyFont="1" applyBorder="1" applyAlignment="1">
      <alignment horizontal="center"/>
    </xf>
    <xf numFmtId="0" fontId="86" fillId="0" borderId="31" xfId="0" applyFont="1" applyBorder="1" applyAlignment="1">
      <alignment horizontal="left"/>
    </xf>
    <xf numFmtId="197" fontId="89" fillId="33" borderId="2" xfId="0" applyNumberFormat="1" applyFont="1" applyFill="1" applyBorder="1" applyAlignment="1" applyProtection="1">
      <alignment horizontal="right" vertical="center"/>
      <protection hidden="1"/>
    </xf>
    <xf numFmtId="49" fontId="89" fillId="33" borderId="2" xfId="0" applyNumberFormat="1" applyFont="1" applyFill="1" applyBorder="1" applyAlignment="1" applyProtection="1">
      <alignment horizontal="center" vertical="center"/>
      <protection hidden="1"/>
    </xf>
    <xf numFmtId="43" fontId="89" fillId="33" borderId="2" xfId="1" applyFont="1" applyFill="1" applyBorder="1" applyAlignment="1" applyProtection="1">
      <alignment horizontal="center" vertical="center"/>
      <protection hidden="1"/>
    </xf>
    <xf numFmtId="0" fontId="89" fillId="33" borderId="2" xfId="0" applyFont="1" applyFill="1" applyBorder="1" applyAlignment="1" applyProtection="1">
      <alignment horizontal="center" vertical="center"/>
      <protection hidden="1"/>
    </xf>
    <xf numFmtId="43" fontId="89" fillId="33" borderId="2" xfId="1" applyFont="1" applyFill="1" applyBorder="1" applyAlignment="1" applyProtection="1">
      <alignment horizontal="center" vertical="top"/>
      <protection hidden="1"/>
    </xf>
    <xf numFmtId="43" fontId="89" fillId="33" borderId="2" xfId="1" applyFont="1" applyFill="1" applyBorder="1" applyAlignment="1" applyProtection="1">
      <alignment horizontal="center" vertical="center" wrapText="1"/>
      <protection hidden="1"/>
    </xf>
    <xf numFmtId="0" fontId="90" fillId="0" borderId="0" xfId="0" applyFont="1"/>
    <xf numFmtId="197" fontId="89" fillId="33" borderId="1" xfId="0" applyNumberFormat="1" applyFont="1" applyFill="1" applyBorder="1" applyAlignment="1" applyProtection="1">
      <alignment horizontal="right" vertical="center"/>
      <protection hidden="1"/>
    </xf>
    <xf numFmtId="49" fontId="89" fillId="33" borderId="1" xfId="0" applyNumberFormat="1" applyFont="1" applyFill="1" applyBorder="1" applyAlignment="1" applyProtection="1">
      <alignment horizontal="center" vertical="center"/>
      <protection hidden="1"/>
    </xf>
    <xf numFmtId="43" fontId="89" fillId="33" borderId="1" xfId="1" applyFont="1" applyFill="1" applyBorder="1" applyAlignment="1" applyProtection="1">
      <alignment horizontal="center" vertical="center"/>
      <protection hidden="1"/>
    </xf>
    <xf numFmtId="0" fontId="89" fillId="33" borderId="1" xfId="0" applyFont="1" applyFill="1" applyBorder="1" applyAlignment="1" applyProtection="1">
      <alignment horizontal="center" vertical="center"/>
      <protection hidden="1"/>
    </xf>
    <xf numFmtId="43" fontId="89" fillId="33" borderId="2" xfId="1" applyFont="1" applyFill="1" applyBorder="1" applyAlignment="1" applyProtection="1">
      <alignment horizontal="center" vertical="top"/>
      <protection hidden="1"/>
    </xf>
    <xf numFmtId="43" fontId="89" fillId="33" borderId="1" xfId="1" applyFont="1" applyFill="1" applyBorder="1" applyAlignment="1" applyProtection="1">
      <alignment horizontal="center" vertical="center" wrapText="1"/>
      <protection hidden="1"/>
    </xf>
    <xf numFmtId="197" fontId="89" fillId="0" borderId="4" xfId="0" applyNumberFormat="1" applyFont="1" applyFill="1" applyBorder="1" applyAlignment="1" applyProtection="1">
      <alignment horizontal="right"/>
      <protection locked="0"/>
    </xf>
    <xf numFmtId="49" fontId="89" fillId="0" borderId="4" xfId="0" applyNumberFormat="1" applyFont="1" applyFill="1" applyBorder="1" applyAlignment="1" applyProtection="1">
      <alignment horizontal="left"/>
      <protection locked="0"/>
    </xf>
    <xf numFmtId="43" fontId="78" fillId="0" borderId="4" xfId="1" applyFont="1" applyFill="1" applyBorder="1" applyProtection="1">
      <protection locked="0"/>
    </xf>
    <xf numFmtId="0" fontId="78" fillId="0" borderId="4" xfId="0" applyFont="1" applyFill="1" applyBorder="1" applyAlignment="1" applyProtection="1">
      <alignment horizontal="center"/>
      <protection locked="0"/>
    </xf>
    <xf numFmtId="43" fontId="90" fillId="0" borderId="0" xfId="0" applyNumberFormat="1" applyFont="1"/>
    <xf numFmtId="197" fontId="89" fillId="0" borderId="8" xfId="0" applyNumberFormat="1" applyFont="1" applyFill="1" applyBorder="1" applyAlignment="1" applyProtection="1">
      <alignment horizontal="right"/>
      <protection locked="0"/>
    </xf>
    <xf numFmtId="49" fontId="89" fillId="0" borderId="8" xfId="0" applyNumberFormat="1" applyFont="1" applyFill="1" applyBorder="1" applyAlignment="1" applyProtection="1">
      <alignment horizontal="left"/>
      <protection locked="0"/>
    </xf>
    <xf numFmtId="43" fontId="78" fillId="0" borderId="8" xfId="1" applyFont="1" applyFill="1" applyBorder="1" applyProtection="1">
      <protection locked="0"/>
    </xf>
    <xf numFmtId="0" fontId="78" fillId="0" borderId="8" xfId="0" applyFont="1" applyFill="1" applyBorder="1" applyAlignment="1" applyProtection="1">
      <alignment horizontal="center"/>
      <protection locked="0"/>
    </xf>
    <xf numFmtId="49" fontId="78" fillId="0" borderId="8" xfId="0" applyNumberFormat="1" applyFont="1" applyFill="1" applyBorder="1" applyAlignment="1" applyProtection="1">
      <alignment horizontal="left" indent="1"/>
      <protection locked="0"/>
    </xf>
    <xf numFmtId="197" fontId="89" fillId="33" borderId="7" xfId="0" applyNumberFormat="1" applyFont="1" applyFill="1" applyBorder="1" applyAlignment="1" applyProtection="1">
      <alignment horizontal="right"/>
      <protection locked="0"/>
    </xf>
    <xf numFmtId="49" fontId="89" fillId="33" borderId="7" xfId="0" applyNumberFormat="1" applyFont="1" applyFill="1" applyBorder="1" applyAlignment="1" applyProtection="1">
      <alignment horizontal="center"/>
      <protection locked="0"/>
    </xf>
    <xf numFmtId="43" fontId="89" fillId="33" borderId="7" xfId="1" applyFont="1" applyFill="1" applyBorder="1" applyProtection="1">
      <protection locked="0"/>
    </xf>
    <xf numFmtId="0" fontId="89" fillId="33" borderId="7" xfId="0" applyFont="1" applyFill="1" applyBorder="1" applyAlignment="1" applyProtection="1">
      <alignment horizontal="center"/>
      <protection locked="0"/>
    </xf>
    <xf numFmtId="0" fontId="85" fillId="0" borderId="0" xfId="0" applyFont="1"/>
    <xf numFmtId="43" fontId="91" fillId="0" borderId="0" xfId="0" applyNumberFormat="1" applyFont="1"/>
    <xf numFmtId="197" fontId="89" fillId="0" borderId="9" xfId="1" applyNumberFormat="1" applyFont="1" applyFill="1" applyBorder="1" applyAlignment="1" applyProtection="1">
      <alignment horizontal="right"/>
      <protection locked="0"/>
    </xf>
    <xf numFmtId="49" fontId="89" fillId="0" borderId="9" xfId="0" applyNumberFormat="1" applyFont="1" applyFill="1" applyBorder="1" applyAlignment="1" applyProtection="1">
      <alignment horizontal="left"/>
      <protection locked="0"/>
    </xf>
    <xf numFmtId="43" fontId="78" fillId="0" borderId="9" xfId="1" applyFont="1" applyFill="1" applyBorder="1" applyProtection="1">
      <protection locked="0"/>
    </xf>
    <xf numFmtId="0" fontId="78" fillId="0" borderId="9" xfId="0" applyFont="1" applyFill="1" applyBorder="1" applyAlignment="1" applyProtection="1">
      <alignment horizontal="center"/>
      <protection locked="0"/>
    </xf>
    <xf numFmtId="49" fontId="78" fillId="0" borderId="4" xfId="0" applyNumberFormat="1" applyFont="1" applyFill="1" applyBorder="1" applyAlignment="1" applyProtection="1">
      <alignment horizontal="left" indent="1"/>
      <protection locked="0"/>
    </xf>
    <xf numFmtId="43" fontId="85" fillId="0" borderId="0" xfId="0" applyNumberFormat="1" applyFont="1"/>
    <xf numFmtId="43" fontId="90" fillId="0" borderId="0" xfId="0" applyNumberFormat="1" applyFont="1" applyFill="1" applyAlignment="1">
      <alignment horizontal="center"/>
    </xf>
    <xf numFmtId="197" fontId="89" fillId="0" borderId="9" xfId="0" applyNumberFormat="1" applyFont="1" applyFill="1" applyBorder="1" applyAlignment="1" applyProtection="1">
      <alignment horizontal="right"/>
      <protection locked="0"/>
    </xf>
    <xf numFmtId="43" fontId="78" fillId="0" borderId="4" xfId="1" applyFont="1" applyFill="1" applyBorder="1" applyProtection="1"/>
    <xf numFmtId="49" fontId="78" fillId="0" borderId="9" xfId="0" applyNumberFormat="1" applyFont="1" applyFill="1" applyBorder="1" applyAlignment="1" applyProtection="1">
      <alignment horizontal="left"/>
      <protection locked="0"/>
    </xf>
    <xf numFmtId="49" fontId="78" fillId="0" borderId="4" xfId="0" applyNumberFormat="1" applyFont="1" applyFill="1" applyBorder="1" applyAlignment="1" applyProtection="1">
      <alignment horizontal="left" indent="2"/>
      <protection locked="0"/>
    </xf>
    <xf numFmtId="197" fontId="90" fillId="0" borderId="0" xfId="0" applyNumberFormat="1" applyFont="1" applyAlignment="1">
      <alignment horizontal="right"/>
    </xf>
    <xf numFmtId="43" fontId="78" fillId="0" borderId="0" xfId="1" applyFont="1"/>
    <xf numFmtId="0" fontId="90" fillId="0" borderId="0" xfId="0" quotePrefix="1" applyFont="1"/>
    <xf numFmtId="0" fontId="82" fillId="0" borderId="21" xfId="0" applyFont="1" applyBorder="1" applyAlignment="1"/>
    <xf numFmtId="43" fontId="80" fillId="33" borderId="78" xfId="1" applyFont="1" applyFill="1" applyBorder="1" applyAlignment="1" applyProtection="1">
      <alignment horizontal="center" vertical="top"/>
      <protection hidden="1"/>
    </xf>
    <xf numFmtId="43" fontId="80" fillId="33" borderId="60" xfId="1" applyFont="1" applyFill="1" applyBorder="1" applyAlignment="1" applyProtection="1">
      <alignment horizontal="center" vertical="top"/>
      <protection hidden="1"/>
    </xf>
    <xf numFmtId="43" fontId="80" fillId="33" borderId="55" xfId="1" applyFont="1" applyFill="1" applyBorder="1" applyAlignment="1" applyProtection="1">
      <alignment horizontal="center" vertical="top"/>
      <protection hidden="1"/>
    </xf>
    <xf numFmtId="43" fontId="81" fillId="0" borderId="56" xfId="1" applyFont="1" applyFill="1" applyBorder="1" applyProtection="1">
      <protection locked="0"/>
    </xf>
    <xf numFmtId="0" fontId="80" fillId="0" borderId="5" xfId="0" applyFont="1" applyFill="1" applyBorder="1" applyAlignment="1">
      <alignment horizontal="left"/>
    </xf>
    <xf numFmtId="197" fontId="80" fillId="0" borderId="8" xfId="0" applyNumberFormat="1" applyFont="1" applyFill="1" applyBorder="1" applyAlignment="1" applyProtection="1">
      <alignment horizontal="right"/>
      <protection locked="0"/>
    </xf>
    <xf numFmtId="43" fontId="81" fillId="0" borderId="61" xfId="1" applyFont="1" applyFill="1" applyBorder="1" applyProtection="1">
      <protection locked="0"/>
    </xf>
    <xf numFmtId="43" fontId="81" fillId="0" borderId="57" xfId="1" applyFont="1" applyFill="1" applyBorder="1" applyProtection="1">
      <protection locked="0"/>
    </xf>
    <xf numFmtId="49" fontId="80" fillId="0" borderId="8" xfId="0" applyNumberFormat="1" applyFont="1" applyFill="1" applyBorder="1" applyAlignment="1" applyProtection="1">
      <alignment horizontal="left" indent="1"/>
      <protection locked="0"/>
    </xf>
    <xf numFmtId="197" fontId="80" fillId="33" borderId="7" xfId="0" applyNumberFormat="1" applyFont="1" applyFill="1" applyBorder="1" applyAlignment="1" applyProtection="1">
      <alignment horizontal="right"/>
      <protection locked="0"/>
    </xf>
    <xf numFmtId="43" fontId="80" fillId="33" borderId="58" xfId="1" applyFont="1" applyFill="1" applyBorder="1" applyProtection="1">
      <protection locked="0"/>
    </xf>
    <xf numFmtId="197" fontId="80" fillId="0" borderId="9" xfId="1" applyNumberFormat="1" applyFont="1" applyFill="1" applyBorder="1" applyAlignment="1" applyProtection="1">
      <alignment horizontal="right"/>
      <protection locked="0"/>
    </xf>
    <xf numFmtId="0" fontId="80" fillId="0" borderId="10" xfId="0" applyFont="1" applyFill="1" applyBorder="1" applyAlignment="1">
      <alignment horizontal="left"/>
    </xf>
    <xf numFmtId="43" fontId="81" fillId="0" borderId="62" xfId="1" applyFont="1" applyFill="1" applyBorder="1" applyProtection="1">
      <protection locked="0"/>
    </xf>
    <xf numFmtId="43" fontId="81" fillId="0" borderId="59" xfId="1" applyFont="1" applyFill="1" applyBorder="1" applyProtection="1">
      <protection locked="0"/>
    </xf>
    <xf numFmtId="197" fontId="80" fillId="0" borderId="4" xfId="1" applyNumberFormat="1" applyFont="1" applyFill="1" applyBorder="1" applyAlignment="1" applyProtection="1">
      <alignment horizontal="right"/>
      <protection locked="0"/>
    </xf>
    <xf numFmtId="0" fontId="81" fillId="0" borderId="0" xfId="0" applyFont="1" applyFill="1" applyBorder="1" applyAlignment="1">
      <alignment horizontal="left" indent="1"/>
    </xf>
    <xf numFmtId="49" fontId="81" fillId="0" borderId="4" xfId="0" applyNumberFormat="1" applyFont="1" applyFill="1" applyBorder="1" applyAlignment="1" applyProtection="1">
      <alignment horizontal="left" indent="1"/>
      <protection locked="0"/>
    </xf>
    <xf numFmtId="49" fontId="81" fillId="0" borderId="6" xfId="0" applyNumberFormat="1" applyFont="1" applyFill="1" applyBorder="1" applyAlignment="1" applyProtection="1">
      <alignment horizontal="left" indent="1"/>
      <protection locked="0"/>
    </xf>
    <xf numFmtId="197" fontId="80" fillId="33" borderId="12" xfId="0" applyNumberFormat="1" applyFont="1" applyFill="1" applyBorder="1" applyAlignment="1" applyProtection="1">
      <alignment horizontal="right"/>
      <protection locked="0"/>
    </xf>
    <xf numFmtId="49" fontId="80" fillId="33" borderId="12" xfId="0" applyNumberFormat="1" applyFont="1" applyFill="1" applyBorder="1" applyAlignment="1" applyProtection="1">
      <alignment horizontal="center"/>
      <protection locked="0"/>
    </xf>
    <xf numFmtId="0" fontId="80" fillId="33" borderId="12" xfId="0" applyFont="1" applyFill="1" applyBorder="1" applyAlignment="1" applyProtection="1">
      <alignment horizontal="center"/>
      <protection locked="0"/>
    </xf>
    <xf numFmtId="43" fontId="80" fillId="33" borderId="14" xfId="1" applyFont="1" applyFill="1" applyBorder="1" applyProtection="1">
      <protection locked="0"/>
    </xf>
    <xf numFmtId="0" fontId="82" fillId="0" borderId="0" xfId="0" applyFont="1" applyFill="1" applyBorder="1"/>
    <xf numFmtId="43" fontId="81" fillId="0" borderId="38" xfId="1" applyNumberFormat="1" applyFont="1" applyFill="1" applyBorder="1" applyProtection="1">
      <protection locked="0"/>
    </xf>
    <xf numFmtId="197" fontId="80" fillId="0" borderId="63" xfId="0" applyNumberFormat="1" applyFont="1" applyFill="1" applyBorder="1" applyAlignment="1" applyProtection="1">
      <alignment horizontal="right"/>
      <protection locked="0"/>
    </xf>
    <xf numFmtId="49" fontId="81" fillId="0" borderId="63" xfId="0" applyNumberFormat="1" applyFont="1" applyFill="1" applyBorder="1" applyAlignment="1" applyProtection="1">
      <alignment horizontal="left" indent="1"/>
      <protection locked="0"/>
    </xf>
    <xf numFmtId="0" fontId="81" fillId="0" borderId="63" xfId="0" applyFont="1" applyFill="1" applyBorder="1" applyAlignment="1" applyProtection="1">
      <alignment horizontal="center"/>
      <protection locked="0"/>
    </xf>
    <xf numFmtId="43" fontId="81" fillId="0" borderId="64" xfId="1" applyFont="1" applyFill="1" applyBorder="1" applyProtection="1">
      <protection locked="0"/>
    </xf>
    <xf numFmtId="43" fontId="81" fillId="0" borderId="65" xfId="1" applyFont="1" applyFill="1" applyBorder="1" applyProtection="1">
      <protection locked="0"/>
    </xf>
    <xf numFmtId="0" fontId="79" fillId="0" borderId="0" xfId="0" applyFont="1" applyFill="1" applyBorder="1"/>
    <xf numFmtId="197" fontId="80" fillId="0" borderId="42" xfId="0" applyNumberFormat="1" applyFont="1" applyFill="1" applyBorder="1" applyProtection="1">
      <protection locked="0"/>
    </xf>
    <xf numFmtId="49" fontId="80" fillId="0" borderId="42" xfId="0" applyNumberFormat="1" applyFont="1" applyFill="1" applyBorder="1" applyAlignment="1" applyProtection="1">
      <alignment horizontal="left"/>
      <protection locked="0"/>
    </xf>
    <xf numFmtId="43" fontId="81" fillId="0" borderId="42" xfId="1" applyFont="1" applyFill="1" applyBorder="1" applyProtection="1">
      <protection locked="0"/>
    </xf>
    <xf numFmtId="0" fontId="81" fillId="0" borderId="42" xfId="0" applyFont="1" applyFill="1" applyBorder="1" applyAlignment="1" applyProtection="1">
      <alignment horizontal="center"/>
      <protection locked="0"/>
    </xf>
    <xf numFmtId="197" fontId="80" fillId="0" borderId="44" xfId="0" applyNumberFormat="1" applyFont="1" applyFill="1" applyBorder="1" applyAlignment="1" applyProtection="1">
      <alignment horizontal="right"/>
      <protection locked="0"/>
    </xf>
    <xf numFmtId="49" fontId="80" fillId="0" borderId="44" xfId="0" applyNumberFormat="1" applyFont="1" applyFill="1" applyBorder="1" applyAlignment="1" applyProtection="1">
      <alignment horizontal="left"/>
      <protection locked="0"/>
    </xf>
    <xf numFmtId="43" fontId="80" fillId="0" borderId="44" xfId="1" applyFont="1" applyFill="1" applyBorder="1" applyProtection="1">
      <protection locked="0"/>
    </xf>
    <xf numFmtId="0" fontId="80" fillId="0" borderId="44" xfId="0" applyFont="1" applyFill="1" applyBorder="1" applyAlignment="1" applyProtection="1">
      <alignment horizontal="center"/>
      <protection locked="0"/>
    </xf>
    <xf numFmtId="49" fontId="81" fillId="0" borderId="44" xfId="0" applyNumberFormat="1" applyFont="1" applyFill="1" applyBorder="1" applyAlignment="1" applyProtection="1">
      <alignment horizontal="left"/>
      <protection locked="0"/>
    </xf>
    <xf numFmtId="43" fontId="81" fillId="0" borderId="44" xfId="1" applyFont="1" applyFill="1" applyBorder="1" applyProtection="1">
      <protection locked="0"/>
    </xf>
    <xf numFmtId="0" fontId="81" fillId="0" borderId="44" xfId="0" applyFont="1" applyFill="1" applyBorder="1" applyAlignment="1" applyProtection="1">
      <alignment horizontal="center"/>
      <protection locked="0"/>
    </xf>
    <xf numFmtId="49" fontId="83" fillId="0" borderId="44" xfId="0" applyNumberFormat="1" applyFont="1" applyFill="1" applyBorder="1" applyAlignment="1" applyProtection="1">
      <alignment horizontal="left"/>
      <protection locked="0"/>
    </xf>
    <xf numFmtId="197" fontId="81" fillId="0" borderId="44" xfId="0" applyNumberFormat="1" applyFont="1" applyFill="1" applyBorder="1" applyAlignment="1" applyProtection="1">
      <alignment horizontal="right"/>
      <protection locked="0"/>
    </xf>
    <xf numFmtId="49" fontId="81" fillId="0" borderId="44" xfId="0" applyNumberFormat="1" applyFont="1" applyFill="1" applyBorder="1" applyAlignment="1" applyProtection="1">
      <alignment horizontal="left" indent="2"/>
      <protection locked="0"/>
    </xf>
    <xf numFmtId="43" fontId="81" fillId="0" borderId="45" xfId="1" applyFont="1" applyFill="1" applyBorder="1" applyProtection="1">
      <protection locked="0"/>
    </xf>
    <xf numFmtId="197" fontId="81" fillId="0" borderId="45" xfId="0" applyNumberFormat="1" applyFont="1" applyFill="1" applyBorder="1" applyAlignment="1" applyProtection="1">
      <alignment horizontal="right"/>
      <protection locked="0"/>
    </xf>
    <xf numFmtId="49" fontId="81" fillId="0" borderId="45" xfId="0" applyNumberFormat="1" applyFont="1" applyFill="1" applyBorder="1" applyAlignment="1" applyProtection="1">
      <alignment horizontal="left" indent="2"/>
      <protection locked="0"/>
    </xf>
    <xf numFmtId="0" fontId="81" fillId="0" borderId="45" xfId="0" applyFont="1" applyFill="1" applyBorder="1" applyAlignment="1" applyProtection="1">
      <alignment horizontal="center"/>
      <protection locked="0"/>
    </xf>
    <xf numFmtId="43" fontId="80" fillId="0" borderId="45" xfId="1" applyFont="1" applyFill="1" applyBorder="1" applyProtection="1">
      <protection locked="0"/>
    </xf>
    <xf numFmtId="49" fontId="81" fillId="0" borderId="81" xfId="0" applyNumberFormat="1" applyFont="1" applyBorder="1" applyAlignment="1">
      <alignment horizontal="left" vertical="center"/>
    </xf>
    <xf numFmtId="197" fontId="81" fillId="0" borderId="42" xfId="0" applyNumberFormat="1" applyFont="1" applyFill="1" applyBorder="1" applyAlignment="1" applyProtection="1">
      <alignment horizontal="right"/>
      <protection locked="0"/>
    </xf>
    <xf numFmtId="49" fontId="81" fillId="0" borderId="45" xfId="0" applyNumberFormat="1" applyFont="1" applyFill="1" applyBorder="1" applyAlignment="1" applyProtection="1">
      <alignment horizontal="left"/>
      <protection locked="0"/>
    </xf>
    <xf numFmtId="197" fontId="80" fillId="0" borderId="43" xfId="0" applyNumberFormat="1" applyFont="1" applyFill="1" applyBorder="1" applyAlignment="1" applyProtection="1">
      <alignment horizontal="right"/>
      <protection locked="0"/>
    </xf>
    <xf numFmtId="49" fontId="80" fillId="0" borderId="43" xfId="0" applyNumberFormat="1" applyFont="1" applyFill="1" applyBorder="1" applyAlignment="1" applyProtection="1">
      <alignment horizontal="left"/>
      <protection locked="0"/>
    </xf>
    <xf numFmtId="43" fontId="81" fillId="0" borderId="43" xfId="1" applyFont="1" applyFill="1" applyBorder="1" applyProtection="1">
      <protection locked="0"/>
    </xf>
    <xf numFmtId="0" fontId="81" fillId="0" borderId="43" xfId="0" applyFont="1" applyFill="1" applyBorder="1" applyAlignment="1" applyProtection="1">
      <alignment horizontal="center"/>
      <protection locked="0"/>
    </xf>
    <xf numFmtId="43" fontId="81" fillId="0" borderId="47" xfId="1" applyFont="1" applyFill="1" applyBorder="1" applyProtection="1">
      <protection locked="0"/>
    </xf>
    <xf numFmtId="43" fontId="80" fillId="0" borderId="43" xfId="1" applyFont="1" applyFill="1" applyBorder="1" applyProtection="1">
      <protection locked="0"/>
    </xf>
    <xf numFmtId="43" fontId="81" fillId="0" borderId="46" xfId="1" applyFont="1" applyFill="1" applyBorder="1" applyProtection="1">
      <protection locked="0"/>
    </xf>
    <xf numFmtId="197" fontId="80" fillId="0" borderId="45" xfId="0" applyNumberFormat="1" applyFont="1" applyFill="1" applyBorder="1" applyAlignment="1" applyProtection="1">
      <alignment horizontal="right"/>
      <protection locked="0"/>
    </xf>
    <xf numFmtId="49" fontId="80" fillId="0" borderId="45" xfId="0" applyNumberFormat="1" applyFont="1" applyFill="1" applyBorder="1" applyAlignment="1" applyProtection="1">
      <alignment horizontal="left"/>
      <protection locked="0"/>
    </xf>
    <xf numFmtId="220" fontId="80" fillId="0" borderId="45" xfId="0" applyNumberFormat="1" applyFont="1" applyFill="1" applyBorder="1" applyAlignment="1" applyProtection="1">
      <alignment horizontal="right"/>
      <protection locked="0"/>
    </xf>
    <xf numFmtId="197" fontId="81" fillId="0" borderId="74" xfId="0" applyNumberFormat="1" applyFont="1" applyFill="1" applyBorder="1" applyAlignment="1" applyProtection="1">
      <alignment horizontal="right"/>
      <protection locked="0"/>
    </xf>
    <xf numFmtId="49" fontId="81" fillId="0" borderId="74" xfId="0" applyNumberFormat="1" applyFont="1" applyFill="1" applyBorder="1" applyAlignment="1" applyProtection="1">
      <alignment horizontal="left"/>
      <protection locked="0"/>
    </xf>
    <xf numFmtId="43" fontId="81" fillId="0" borderId="74" xfId="1" applyFont="1" applyFill="1" applyBorder="1" applyProtection="1">
      <protection locked="0"/>
    </xf>
    <xf numFmtId="0" fontId="81" fillId="0" borderId="74" xfId="0" applyFont="1" applyFill="1" applyBorder="1" applyAlignment="1" applyProtection="1">
      <alignment horizontal="center"/>
      <protection locked="0"/>
    </xf>
    <xf numFmtId="43" fontId="80" fillId="0" borderId="74" xfId="1" applyFont="1" applyFill="1" applyBorder="1" applyProtection="1">
      <protection locked="0"/>
    </xf>
    <xf numFmtId="220" fontId="80" fillId="0" borderId="4" xfId="0" applyNumberFormat="1" applyFont="1" applyFill="1" applyBorder="1" applyAlignment="1" applyProtection="1">
      <alignment horizontal="right"/>
      <protection locked="0"/>
    </xf>
    <xf numFmtId="220" fontId="80" fillId="0" borderId="9" xfId="0" applyNumberFormat="1" applyFont="1" applyFill="1" applyBorder="1" applyAlignment="1" applyProtection="1">
      <alignment horizontal="right"/>
      <protection locked="0"/>
    </xf>
    <xf numFmtId="0" fontId="82" fillId="0" borderId="0" xfId="0" applyFont="1" applyFill="1"/>
    <xf numFmtId="43" fontId="79" fillId="0" borderId="0" xfId="0" applyNumberFormat="1" applyFont="1" applyBorder="1"/>
    <xf numFmtId="198" fontId="81" fillId="0" borderId="0" xfId="47" applyNumberFormat="1" applyFont="1" applyFill="1" applyBorder="1" applyAlignment="1"/>
    <xf numFmtId="197" fontId="79" fillId="0" borderId="13" xfId="0" applyNumberFormat="1" applyFont="1" applyBorder="1" applyAlignment="1">
      <alignment horizontal="center"/>
    </xf>
    <xf numFmtId="197" fontId="79" fillId="0" borderId="11" xfId="0" applyNumberFormat="1" applyFont="1" applyBorder="1" applyAlignment="1">
      <alignment horizontal="center"/>
    </xf>
    <xf numFmtId="197" fontId="79" fillId="0" borderId="14" xfId="0" applyNumberFormat="1" applyFont="1" applyBorder="1" applyAlignment="1">
      <alignment horizontal="center"/>
    </xf>
    <xf numFmtId="0" fontId="79" fillId="0" borderId="21" xfId="0" applyFont="1" applyBorder="1"/>
    <xf numFmtId="0" fontId="79" fillId="0" borderId="21" xfId="0" applyFont="1" applyBorder="1" applyAlignment="1"/>
    <xf numFmtId="0" fontId="79" fillId="0" borderId="80" xfId="0" applyFont="1" applyBorder="1" applyAlignment="1">
      <alignment horizontal="center"/>
    </xf>
    <xf numFmtId="0" fontId="79" fillId="0" borderId="32" xfId="0" applyFont="1" applyBorder="1" applyAlignment="1">
      <alignment horizontal="center"/>
    </xf>
    <xf numFmtId="197" fontId="81" fillId="33" borderId="2" xfId="0" applyNumberFormat="1" applyFont="1" applyFill="1" applyBorder="1" applyAlignment="1" applyProtection="1">
      <alignment horizontal="center" vertical="center"/>
      <protection hidden="1"/>
    </xf>
    <xf numFmtId="49" fontId="81" fillId="33" borderId="2" xfId="0" applyNumberFormat="1" applyFont="1" applyFill="1" applyBorder="1" applyAlignment="1" applyProtection="1">
      <alignment horizontal="center" vertical="center"/>
      <protection hidden="1"/>
    </xf>
    <xf numFmtId="43" fontId="81" fillId="33" borderId="2" xfId="1" applyFont="1" applyFill="1" applyBorder="1" applyAlignment="1" applyProtection="1">
      <alignment horizontal="center" vertical="center"/>
      <protection hidden="1"/>
    </xf>
    <xf numFmtId="0" fontId="81" fillId="33" borderId="2" xfId="0" applyFont="1" applyFill="1" applyBorder="1" applyAlignment="1" applyProtection="1">
      <alignment horizontal="center" vertical="center"/>
      <protection hidden="1"/>
    </xf>
    <xf numFmtId="43" fontId="81" fillId="33" borderId="2" xfId="1" applyFont="1" applyFill="1" applyBorder="1" applyAlignment="1" applyProtection="1">
      <alignment horizontal="center" vertical="top"/>
      <protection hidden="1"/>
    </xf>
    <xf numFmtId="43" fontId="81" fillId="33" borderId="2" xfId="1" applyFont="1" applyFill="1" applyBorder="1" applyAlignment="1" applyProtection="1">
      <alignment horizontal="center" vertical="center" wrapText="1"/>
      <protection hidden="1"/>
    </xf>
    <xf numFmtId="197" fontId="81" fillId="33" borderId="1" xfId="0" applyNumberFormat="1" applyFont="1" applyFill="1" applyBorder="1" applyAlignment="1" applyProtection="1">
      <alignment horizontal="center" vertical="center"/>
      <protection hidden="1"/>
    </xf>
    <xf numFmtId="49" fontId="81" fillId="33" borderId="1" xfId="0" applyNumberFormat="1" applyFont="1" applyFill="1" applyBorder="1" applyAlignment="1" applyProtection="1">
      <alignment horizontal="center" vertical="center"/>
      <protection hidden="1"/>
    </xf>
    <xf numFmtId="43" fontId="81" fillId="33" borderId="1" xfId="1" applyFont="1" applyFill="1" applyBorder="1" applyAlignment="1" applyProtection="1">
      <alignment horizontal="center" vertical="center"/>
      <protection hidden="1"/>
    </xf>
    <xf numFmtId="0" fontId="81" fillId="33" borderId="1" xfId="0" applyFont="1" applyFill="1" applyBorder="1" applyAlignment="1" applyProtection="1">
      <alignment horizontal="center" vertical="center"/>
      <protection hidden="1"/>
    </xf>
    <xf numFmtId="43" fontId="81" fillId="33" borderId="2" xfId="1" applyFont="1" applyFill="1" applyBorder="1" applyAlignment="1" applyProtection="1">
      <alignment horizontal="center" vertical="top"/>
      <protection hidden="1"/>
    </xf>
    <xf numFmtId="43" fontId="81" fillId="33" borderId="1" xfId="1" applyFont="1" applyFill="1" applyBorder="1" applyAlignment="1" applyProtection="1">
      <alignment horizontal="center" vertical="center" wrapText="1"/>
      <protection hidden="1"/>
    </xf>
    <xf numFmtId="197" fontId="81" fillId="0" borderId="4" xfId="0" applyNumberFormat="1" applyFont="1" applyFill="1" applyBorder="1" applyProtection="1">
      <protection locked="0"/>
    </xf>
    <xf numFmtId="197" fontId="81" fillId="33" borderId="7" xfId="0" applyNumberFormat="1" applyFont="1" applyFill="1" applyBorder="1" applyProtection="1">
      <protection locked="0"/>
    </xf>
    <xf numFmtId="49" fontId="81" fillId="33" borderId="7" xfId="0" applyNumberFormat="1" applyFont="1" applyFill="1" applyBorder="1" applyAlignment="1" applyProtection="1">
      <alignment horizontal="center"/>
      <protection locked="0"/>
    </xf>
    <xf numFmtId="197" fontId="81" fillId="0" borderId="9" xfId="0" applyNumberFormat="1" applyFont="1" applyFill="1" applyBorder="1" applyAlignment="1" applyProtection="1">
      <alignment horizontal="right"/>
      <protection locked="0"/>
    </xf>
    <xf numFmtId="49" fontId="81" fillId="0" borderId="9" xfId="0" applyNumberFormat="1" applyFont="1" applyFill="1" applyBorder="1" applyAlignment="1" applyProtection="1">
      <alignment horizontal="left"/>
      <protection locked="0"/>
    </xf>
    <xf numFmtId="197" fontId="81" fillId="0" borderId="4" xfId="0" applyNumberFormat="1" applyFont="1" applyFill="1" applyBorder="1" applyAlignment="1" applyProtection="1">
      <alignment horizontal="right"/>
      <protection locked="0"/>
    </xf>
    <xf numFmtId="197" fontId="81" fillId="0" borderId="8" xfId="0" applyNumberFormat="1" applyFont="1" applyFill="1" applyBorder="1" applyProtection="1">
      <protection locked="0"/>
    </xf>
    <xf numFmtId="49" fontId="81" fillId="0" borderId="0" xfId="0" applyNumberFormat="1" applyFont="1" applyFill="1" applyBorder="1" applyAlignment="1" applyProtection="1">
      <alignment horizontal="left"/>
      <protection locked="0"/>
    </xf>
    <xf numFmtId="0" fontId="80" fillId="0" borderId="0" xfId="6093" applyNumberFormat="1" applyFont="1" applyFill="1" applyBorder="1" applyAlignment="1"/>
    <xf numFmtId="43" fontId="80" fillId="0" borderId="0" xfId="6093" applyNumberFormat="1" applyFont="1" applyFill="1" applyBorder="1" applyAlignment="1"/>
    <xf numFmtId="43" fontId="80" fillId="0" borderId="0" xfId="6093" applyNumberFormat="1" applyFont="1" applyFill="1" applyBorder="1" applyAlignment="1">
      <alignment horizontal="left" indent="1"/>
    </xf>
    <xf numFmtId="49" fontId="80" fillId="0" borderId="8" xfId="0" applyNumberFormat="1" applyFont="1" applyFill="1" applyBorder="1" applyAlignment="1" applyProtection="1">
      <alignment horizontal="left"/>
      <protection locked="0"/>
    </xf>
    <xf numFmtId="49" fontId="79" fillId="0" borderId="4" xfId="0" applyNumberFormat="1" applyFont="1" applyFill="1" applyBorder="1" applyAlignment="1" applyProtection="1">
      <alignment horizontal="left" indent="1"/>
      <protection locked="0"/>
    </xf>
    <xf numFmtId="197" fontId="80" fillId="0" borderId="42" xfId="0" applyNumberFormat="1" applyFont="1" applyFill="1" applyBorder="1" applyAlignment="1" applyProtection="1">
      <alignment horizontal="right"/>
      <protection locked="0"/>
    </xf>
    <xf numFmtId="49" fontId="81" fillId="0" borderId="42" xfId="0" applyNumberFormat="1" applyFont="1" applyFill="1" applyBorder="1" applyAlignment="1" applyProtection="1">
      <alignment horizontal="left" indent="1"/>
      <protection locked="0"/>
    </xf>
    <xf numFmtId="197" fontId="80" fillId="0" borderId="7" xfId="0" applyNumberFormat="1" applyFont="1" applyFill="1" applyBorder="1" applyProtection="1">
      <protection locked="0"/>
    </xf>
    <xf numFmtId="49" fontId="80" fillId="0" borderId="7" xfId="0" applyNumberFormat="1" applyFont="1" applyFill="1" applyBorder="1" applyAlignment="1" applyProtection="1">
      <alignment horizontal="center"/>
      <protection locked="0"/>
    </xf>
    <xf numFmtId="43" fontId="80" fillId="0" borderId="7" xfId="1" applyFont="1" applyFill="1" applyBorder="1" applyProtection="1">
      <protection locked="0"/>
    </xf>
    <xf numFmtId="0" fontId="80" fillId="0" borderId="7" xfId="0" applyFont="1" applyFill="1" applyBorder="1" applyAlignment="1" applyProtection="1">
      <alignment horizontal="center"/>
      <protection locked="0"/>
    </xf>
    <xf numFmtId="43" fontId="80" fillId="33" borderId="54" xfId="1" applyFont="1" applyFill="1" applyBorder="1" applyAlignment="1" applyProtection="1">
      <alignment horizontal="center" vertical="center"/>
      <protection hidden="1"/>
    </xf>
    <xf numFmtId="197" fontId="80" fillId="33" borderId="76" xfId="0" applyNumberFormat="1" applyFont="1" applyFill="1" applyBorder="1" applyAlignment="1" applyProtection="1">
      <alignment horizontal="center" vertical="center"/>
      <protection hidden="1"/>
    </xf>
    <xf numFmtId="49" fontId="80" fillId="33" borderId="77" xfId="0" applyNumberFormat="1" applyFont="1" applyFill="1" applyBorder="1" applyAlignment="1" applyProtection="1">
      <alignment horizontal="center" vertical="center"/>
      <protection hidden="1"/>
    </xf>
    <xf numFmtId="43" fontId="80" fillId="33" borderId="77" xfId="1" applyFont="1" applyFill="1" applyBorder="1" applyAlignment="1" applyProtection="1">
      <alignment horizontal="center" vertical="center"/>
      <protection hidden="1"/>
    </xf>
    <xf numFmtId="0" fontId="80" fillId="33" borderId="77" xfId="0" applyFont="1" applyFill="1" applyBorder="1" applyAlignment="1" applyProtection="1">
      <alignment horizontal="center" vertical="center"/>
      <protection hidden="1"/>
    </xf>
    <xf numFmtId="43" fontId="80" fillId="33" borderId="78" xfId="1" applyFont="1" applyFill="1" applyBorder="1" applyAlignment="1" applyProtection="1">
      <alignment horizontal="center" vertical="top"/>
      <protection hidden="1"/>
    </xf>
    <xf numFmtId="43" fontId="80" fillId="33" borderId="77" xfId="1" applyFont="1" applyFill="1" applyBorder="1" applyAlignment="1" applyProtection="1">
      <alignment horizontal="center" vertical="center" wrapText="1"/>
      <protection hidden="1"/>
    </xf>
    <xf numFmtId="43" fontId="80" fillId="33" borderId="79" xfId="1" applyFont="1" applyFill="1" applyBorder="1" applyAlignment="1" applyProtection="1">
      <alignment horizontal="center" vertical="center" wrapText="1"/>
      <protection hidden="1"/>
    </xf>
    <xf numFmtId="0" fontId="80" fillId="0" borderId="10" xfId="0" applyFont="1" applyFill="1" applyBorder="1"/>
    <xf numFmtId="0" fontId="82" fillId="0" borderId="0" xfId="0" applyFont="1" applyBorder="1" applyAlignment="1">
      <alignment horizontal="center"/>
    </xf>
    <xf numFmtId="0" fontId="81" fillId="0" borderId="5" xfId="0" applyFont="1" applyFill="1" applyBorder="1" applyAlignment="1">
      <alignment horizontal="left"/>
    </xf>
    <xf numFmtId="0" fontId="82" fillId="0" borderId="0" xfId="0" applyFont="1" applyBorder="1"/>
    <xf numFmtId="15" fontId="79" fillId="0" borderId="0" xfId="0" applyNumberFormat="1" applyFont="1" applyBorder="1"/>
    <xf numFmtId="194" fontId="79" fillId="0" borderId="0" xfId="0" applyNumberFormat="1" applyFont="1" applyBorder="1" applyAlignment="1">
      <alignment horizontal="center"/>
    </xf>
    <xf numFmtId="15" fontId="79" fillId="0" borderId="0" xfId="0" applyNumberFormat="1" applyFont="1"/>
    <xf numFmtId="0" fontId="82" fillId="0" borderId="0" xfId="0" applyFont="1" applyBorder="1" applyAlignment="1">
      <alignment horizontal="left" indent="1"/>
    </xf>
    <xf numFmtId="43" fontId="80" fillId="33" borderId="1" xfId="1" applyFont="1" applyFill="1" applyBorder="1" applyAlignment="1" applyProtection="1">
      <alignment horizontal="center" vertical="top"/>
      <protection hidden="1"/>
    </xf>
  </cellXfs>
  <cellStyles count="6100">
    <cellStyle name="#/#/#" xfId="178"/>
    <cellStyle name="$.00" xfId="177"/>
    <cellStyle name="$0" xfId="174"/>
    <cellStyle name=",;F'KOIT[[WAAHK" xfId="68"/>
    <cellStyle name=",;F'KOIT[[WAAHK 10" xfId="171"/>
    <cellStyle name=",;F'KOIT[[WAAHK 11" xfId="5136"/>
    <cellStyle name=",;F'KOIT[[WAAHK 12" xfId="6024"/>
    <cellStyle name=",;F'KOIT[[WAAHK 13" xfId="6031"/>
    <cellStyle name=",;F'KOIT[[WAAHK 14" xfId="6042"/>
    <cellStyle name=",;F'KOIT[[WAAHK 15" xfId="6049"/>
    <cellStyle name=",;F'KOIT[[WAAHK 16" xfId="6059"/>
    <cellStyle name=",;F'KOIT[[WAAHK 17" xfId="6065"/>
    <cellStyle name=",;F'KOIT[[WAAHK 18" xfId="6068"/>
    <cellStyle name=",;F'KOIT[[WAAHK 19" xfId="6076"/>
    <cellStyle name=",;F'KOIT[[WAAHK 2" xfId="173"/>
    <cellStyle name=",;F'KOIT[[WAAHK 2 10" xfId="6067"/>
    <cellStyle name=",;F'KOIT[[WAAHK 2 11" xfId="6075"/>
    <cellStyle name=",;F'KOIT[[WAAHK 2 12" xfId="6078"/>
    <cellStyle name=",;F'KOIT[[WAAHK 2 13" xfId="6081"/>
    <cellStyle name=",;F'KOIT[[WAAHK 2 14" xfId="6083"/>
    <cellStyle name=",;F'KOIT[[WAAHK 2 2" xfId="170"/>
    <cellStyle name=",;F'KOIT[[WAAHK 2 3" xfId="5028"/>
    <cellStyle name=",;F'KOIT[[WAAHK 2 4" xfId="6023"/>
    <cellStyle name=",;F'KOIT[[WAAHK 2 5" xfId="6030"/>
    <cellStyle name=",;F'KOIT[[WAAHK 2 6" xfId="6041"/>
    <cellStyle name=",;F'KOIT[[WAAHK 2 7" xfId="6048"/>
    <cellStyle name=",;F'KOIT[[WAAHK 2 8" xfId="6058"/>
    <cellStyle name=",;F'KOIT[[WAAHK 2 9" xfId="6064"/>
    <cellStyle name=",;F'KOIT[[WAAHK 20" xfId="6079"/>
    <cellStyle name=",;F'KOIT[[WAAHK 21" xfId="6082"/>
    <cellStyle name=",;F'KOIT[[WAAHK 22" xfId="6084"/>
    <cellStyle name=",;F'KOIT[[WAAHK 3" xfId="167"/>
    <cellStyle name=",;F'KOIT[[WAAHK 4" xfId="166"/>
    <cellStyle name=",;F'KOIT[[WAAHK 5" xfId="163"/>
    <cellStyle name=",;F'KOIT[[WAAHK 6" xfId="162"/>
    <cellStyle name=",;F'KOIT[[WAAHK 7" xfId="159"/>
    <cellStyle name=",;F'KOIT[[WAAHK 8" xfId="158"/>
    <cellStyle name=",;F'KOIT[[WAAHK 9" xfId="155"/>
    <cellStyle name=".00" xfId="154"/>
    <cellStyle name="?? [0.00]_????" xfId="151"/>
    <cellStyle name="?? [0]_PERSONAL" xfId="69"/>
    <cellStyle name="??_x0011_?_x0010_?" xfId="148"/>
    <cellStyle name="???? [0.00]_????" xfId="70"/>
    <cellStyle name="??_x0011_?_x0010_? 10" xfId="145"/>
    <cellStyle name="??_x0011_?_x0010_? 11" xfId="144"/>
    <cellStyle name="??_x0011_?_x0010_? 12" xfId="142"/>
    <cellStyle name="??_x0011_?_x0010_? 13" xfId="141"/>
    <cellStyle name="??_x0011_?_x0010_? 14" xfId="140"/>
    <cellStyle name="??_x0011_?_x0010_? 15" xfId="139"/>
    <cellStyle name="??_x0011_?_x0010_? 16" xfId="138"/>
    <cellStyle name="??_x0011_?_x0010_? 17" xfId="137"/>
    <cellStyle name="??_x0011_?_x0010_? 18" xfId="136"/>
    <cellStyle name="??_x0011_?_x0010_? 19" xfId="135"/>
    <cellStyle name="??_x0011_?_x0010_? 2" xfId="134"/>
    <cellStyle name="??_x0011_?_x0010_? 20" xfId="133"/>
    <cellStyle name="??_x0011_?_x0010_? 21" xfId="132"/>
    <cellStyle name="??_x0011_?_x0010_? 22" xfId="131"/>
    <cellStyle name="??_x0011_?_x0010_? 23" xfId="130"/>
    <cellStyle name="??_x0011_?_x0010_? 24" xfId="129"/>
    <cellStyle name="??_x0011_?_x0010_? 25" xfId="128"/>
    <cellStyle name="??_x0011_?_x0010_? 26" xfId="127"/>
    <cellStyle name="??_x0011_?_x0010_? 27" xfId="126"/>
    <cellStyle name="??_x0011_?_x0010_? 28" xfId="125"/>
    <cellStyle name="??_x0011_?_x0010_? 29" xfId="124"/>
    <cellStyle name="??_x0011_?_x0010_? 3" xfId="123"/>
    <cellStyle name="??_x0011_?_x0010_? 30" xfId="143"/>
    <cellStyle name="??_x0011_?_x0010_? 31" xfId="146"/>
    <cellStyle name="??_x0011_?_x0010_? 32" xfId="147"/>
    <cellStyle name="??_x0011_?_x0010_? 33" xfId="149"/>
    <cellStyle name="??_x0011_?_x0010_? 34" xfId="150"/>
    <cellStyle name="??_x0011_?_x0010_? 35" xfId="152"/>
    <cellStyle name="??_x0011_?_x0010_? 4" xfId="153"/>
    <cellStyle name="??_x0011_?_x0010_? 5" xfId="156"/>
    <cellStyle name="??_x0011_?_x0010_? 6" xfId="157"/>
    <cellStyle name="??_x0011_?_x0010_? 7" xfId="160"/>
    <cellStyle name="??_x0011_?_x0010_? 8" xfId="161"/>
    <cellStyle name="??_x0011_?_x0010_? 9" xfId="164"/>
    <cellStyle name="??????[0]_PERSONAL" xfId="71"/>
    <cellStyle name="??????PERSONAL" xfId="72"/>
    <cellStyle name="?????[0]_PERSONAL" xfId="73"/>
    <cellStyle name="?????PERSONAL" xfId="74"/>
    <cellStyle name="?????PERSONAL 10" xfId="172"/>
    <cellStyle name="?????PERSONAL 11" xfId="175"/>
    <cellStyle name="?????PERSONAL 12" xfId="176"/>
    <cellStyle name="?????PERSONAL 13" xfId="179"/>
    <cellStyle name="?????PERSONAL 14" xfId="180"/>
    <cellStyle name="?????PERSONAL 15" xfId="182"/>
    <cellStyle name="?????PERSONAL 16" xfId="183"/>
    <cellStyle name="?????PERSONAL 17" xfId="184"/>
    <cellStyle name="?????PERSONAL 18" xfId="185"/>
    <cellStyle name="?????PERSONAL 19" xfId="186"/>
    <cellStyle name="?????PERSONAL 2" xfId="187"/>
    <cellStyle name="?????PERSONAL 2 10" xfId="188"/>
    <cellStyle name="?????PERSONAL 2 11" xfId="189"/>
    <cellStyle name="?????PERSONAL 2 12" xfId="190"/>
    <cellStyle name="?????PERSONAL 2 13" xfId="191"/>
    <cellStyle name="?????PERSONAL 2 14" xfId="192"/>
    <cellStyle name="?????PERSONAL 2 15" xfId="193"/>
    <cellStyle name="?????PERSONAL 2 16" xfId="194"/>
    <cellStyle name="?????PERSONAL 2 17" xfId="195"/>
    <cellStyle name="?????PERSONAL 2 18" xfId="196"/>
    <cellStyle name="?????PERSONAL 2 19" xfId="197"/>
    <cellStyle name="?????PERSONAL 2 2" xfId="198"/>
    <cellStyle name="?????PERSONAL 2 20" xfId="199"/>
    <cellStyle name="?????PERSONAL 2 21" xfId="200"/>
    <cellStyle name="?????PERSONAL 2 22" xfId="201"/>
    <cellStyle name="?????PERSONAL 2 23" xfId="202"/>
    <cellStyle name="?????PERSONAL 2 24" xfId="203"/>
    <cellStyle name="?????PERSONAL 2 25" xfId="204"/>
    <cellStyle name="?????PERSONAL 2 26" xfId="205"/>
    <cellStyle name="?????PERSONAL 2 27" xfId="206"/>
    <cellStyle name="?????PERSONAL 2 28" xfId="207"/>
    <cellStyle name="?????PERSONAL 2 29" xfId="208"/>
    <cellStyle name="?????PERSONAL 2 3" xfId="209"/>
    <cellStyle name="?????PERSONAL 2 30" xfId="210"/>
    <cellStyle name="?????PERSONAL 2 31" xfId="211"/>
    <cellStyle name="?????PERSONAL 2 32" xfId="212"/>
    <cellStyle name="?????PERSONAL 2 33" xfId="213"/>
    <cellStyle name="?????PERSONAL 2 34" xfId="214"/>
    <cellStyle name="?????PERSONAL 2 35" xfId="215"/>
    <cellStyle name="?????PERSONAL 2 4" xfId="216"/>
    <cellStyle name="?????PERSONAL 2 5" xfId="217"/>
    <cellStyle name="?????PERSONAL 2 6" xfId="218"/>
    <cellStyle name="?????PERSONAL 2 7" xfId="219"/>
    <cellStyle name="?????PERSONAL 2 8" xfId="220"/>
    <cellStyle name="?????PERSONAL 2 9" xfId="221"/>
    <cellStyle name="?????PERSONAL 20" xfId="222"/>
    <cellStyle name="?????PERSONAL 21" xfId="223"/>
    <cellStyle name="?????PERSONAL 22" xfId="224"/>
    <cellStyle name="?????PERSONAL 23" xfId="225"/>
    <cellStyle name="?????PERSONAL 24" xfId="226"/>
    <cellStyle name="?????PERSONAL 25" xfId="227"/>
    <cellStyle name="?????PERSONAL 26" xfId="228"/>
    <cellStyle name="?????PERSONAL 27" xfId="229"/>
    <cellStyle name="?????PERSONAL 28" xfId="230"/>
    <cellStyle name="?????PERSONAL 29" xfId="231"/>
    <cellStyle name="?????PERSONAL 3" xfId="232"/>
    <cellStyle name="?????PERSONAL 30" xfId="233"/>
    <cellStyle name="?????PERSONAL 31" xfId="234"/>
    <cellStyle name="?????PERSONAL 32" xfId="235"/>
    <cellStyle name="?????PERSONAL 33" xfId="236"/>
    <cellStyle name="?????PERSONAL 34" xfId="237"/>
    <cellStyle name="?????PERSONAL 35" xfId="238"/>
    <cellStyle name="?????PERSONAL 36" xfId="239"/>
    <cellStyle name="?????PERSONAL 37" xfId="240"/>
    <cellStyle name="?????PERSONAL 38" xfId="241"/>
    <cellStyle name="?????PERSONAL 4" xfId="242"/>
    <cellStyle name="?????PERSONAL 5" xfId="243"/>
    <cellStyle name="?????PERSONAL 6" xfId="244"/>
    <cellStyle name="?????PERSONAL 7" xfId="245"/>
    <cellStyle name="?????PERSONAL 8" xfId="246"/>
    <cellStyle name="?????PERSONAL 9" xfId="247"/>
    <cellStyle name="????_????" xfId="75"/>
    <cellStyle name="???[0]_PERSONAL" xfId="76"/>
    <cellStyle name="???_PERSONAL" xfId="77"/>
    <cellStyle name="??_??" xfId="78"/>
    <cellStyle name="?@??laroux" xfId="79"/>
    <cellStyle name="_111501portfolio" xfId="250"/>
    <cellStyle name="_111501portfolio 10" xfId="251"/>
    <cellStyle name="_111501portfolio 11" xfId="252"/>
    <cellStyle name="_111501portfolio 12" xfId="253"/>
    <cellStyle name="_111501portfolio 13" xfId="254"/>
    <cellStyle name="_111501portfolio 14" xfId="255"/>
    <cellStyle name="_111501portfolio 15" xfId="256"/>
    <cellStyle name="_111501portfolio 16" xfId="257"/>
    <cellStyle name="_111501portfolio 17" xfId="258"/>
    <cellStyle name="_111501portfolio 18" xfId="259"/>
    <cellStyle name="_111501portfolio 19" xfId="260"/>
    <cellStyle name="_111501portfolio 2" xfId="261"/>
    <cellStyle name="_111501portfolio 20" xfId="262"/>
    <cellStyle name="_111501portfolio 21" xfId="263"/>
    <cellStyle name="_111501portfolio 22" xfId="264"/>
    <cellStyle name="_111501portfolio 23" xfId="265"/>
    <cellStyle name="_111501portfolio 24" xfId="266"/>
    <cellStyle name="_111501portfolio 25" xfId="267"/>
    <cellStyle name="_111501portfolio 26" xfId="268"/>
    <cellStyle name="_111501portfolio 27" xfId="269"/>
    <cellStyle name="_111501portfolio 28" xfId="270"/>
    <cellStyle name="_111501portfolio 29" xfId="271"/>
    <cellStyle name="_111501portfolio 3" xfId="272"/>
    <cellStyle name="_111501portfolio 30" xfId="273"/>
    <cellStyle name="_111501portfolio 31" xfId="274"/>
    <cellStyle name="_111501portfolio 32" xfId="275"/>
    <cellStyle name="_111501portfolio 33" xfId="276"/>
    <cellStyle name="_111501portfolio 34" xfId="277"/>
    <cellStyle name="_111501portfolio 35" xfId="278"/>
    <cellStyle name="_111501portfolio 4" xfId="279"/>
    <cellStyle name="_111501portfolio 5" xfId="280"/>
    <cellStyle name="_111501portfolio 6" xfId="281"/>
    <cellStyle name="_111501portfolio 7" xfId="282"/>
    <cellStyle name="_111501portfolio 8" xfId="283"/>
    <cellStyle name="_111501portfolio 9" xfId="284"/>
    <cellStyle name="_All Other Lws Portfolio as of jan 15 xls" xfId="285"/>
    <cellStyle name="_All Other Lws Portfolio as of jan 15 xls 10" xfId="286"/>
    <cellStyle name="_All Other Lws Portfolio as of jan 15 xls 11" xfId="287"/>
    <cellStyle name="_All Other Lws Portfolio as of jan 15 xls 12" xfId="288"/>
    <cellStyle name="_All Other Lws Portfolio as of jan 15 xls 13" xfId="289"/>
    <cellStyle name="_All Other Lws Portfolio as of jan 15 xls 14" xfId="290"/>
    <cellStyle name="_All Other Lws Portfolio as of jan 15 xls 15" xfId="291"/>
    <cellStyle name="_All Other Lws Portfolio as of jan 15 xls 16" xfId="292"/>
    <cellStyle name="_All Other Lws Portfolio as of jan 15 xls 17" xfId="293"/>
    <cellStyle name="_All Other Lws Portfolio as of jan 15 xls 18" xfId="294"/>
    <cellStyle name="_All Other Lws Portfolio as of jan 15 xls 19" xfId="295"/>
    <cellStyle name="_All Other Lws Portfolio as of jan 15 xls 2" xfId="296"/>
    <cellStyle name="_All Other Lws Portfolio as of jan 15 xls 20" xfId="297"/>
    <cellStyle name="_All Other Lws Portfolio as of jan 15 xls 21" xfId="298"/>
    <cellStyle name="_All Other Lws Portfolio as of jan 15 xls 22" xfId="299"/>
    <cellStyle name="_All Other Lws Portfolio as of jan 15 xls 23" xfId="300"/>
    <cellStyle name="_All Other Lws Portfolio as of jan 15 xls 24" xfId="301"/>
    <cellStyle name="_All Other Lws Portfolio as of jan 15 xls 25" xfId="302"/>
    <cellStyle name="_All Other Lws Portfolio as of jan 15 xls 26" xfId="303"/>
    <cellStyle name="_All Other Lws Portfolio as of jan 15 xls 27" xfId="304"/>
    <cellStyle name="_All Other Lws Portfolio as of jan 15 xls 28" xfId="305"/>
    <cellStyle name="_All Other Lws Portfolio as of jan 15 xls 29" xfId="306"/>
    <cellStyle name="_All Other Lws Portfolio as of jan 15 xls 3" xfId="307"/>
    <cellStyle name="_All Other Lws Portfolio as of jan 15 xls 30" xfId="308"/>
    <cellStyle name="_All Other Lws Portfolio as of jan 15 xls 31" xfId="309"/>
    <cellStyle name="_All Other Lws Portfolio as of jan 15 xls 32" xfId="310"/>
    <cellStyle name="_All Other Lws Portfolio as of jan 15 xls 33" xfId="311"/>
    <cellStyle name="_All Other Lws Portfolio as of jan 15 xls 34" xfId="312"/>
    <cellStyle name="_All Other Lws Portfolio as of jan 15 xls 35" xfId="313"/>
    <cellStyle name="_All Other Lws Portfolio as of jan 15 xls 4" xfId="314"/>
    <cellStyle name="_All Other Lws Portfolio as of jan 15 xls 5" xfId="315"/>
    <cellStyle name="_All Other Lws Portfolio as of jan 15 xls 6" xfId="316"/>
    <cellStyle name="_All Other Lws Portfolio as of jan 15 xls 7" xfId="317"/>
    <cellStyle name="_All Other Lws Portfolio as of jan 15 xls 8" xfId="318"/>
    <cellStyle name="_All Other Lws Portfolio as of jan 15 xls 9" xfId="319"/>
    <cellStyle name="_AugPMtoCFOReconciliation" xfId="320"/>
    <cellStyle name="_AugPMtoCFOReconciliation 10" xfId="321"/>
    <cellStyle name="_AugPMtoCFOReconciliation 11" xfId="322"/>
    <cellStyle name="_AugPMtoCFOReconciliation 12" xfId="323"/>
    <cellStyle name="_AugPMtoCFOReconciliation 13" xfId="324"/>
    <cellStyle name="_AugPMtoCFOReconciliation 14" xfId="325"/>
    <cellStyle name="_AugPMtoCFOReconciliation 15" xfId="326"/>
    <cellStyle name="_AugPMtoCFOReconciliation 16" xfId="327"/>
    <cellStyle name="_AugPMtoCFOReconciliation 17" xfId="328"/>
    <cellStyle name="_AugPMtoCFOReconciliation 18" xfId="329"/>
    <cellStyle name="_AugPMtoCFOReconciliation 19" xfId="330"/>
    <cellStyle name="_AugPMtoCFOReconciliation 2" xfId="331"/>
    <cellStyle name="_AugPMtoCFOReconciliation 20" xfId="332"/>
    <cellStyle name="_AugPMtoCFOReconciliation 21" xfId="333"/>
    <cellStyle name="_AugPMtoCFOReconciliation 22" xfId="334"/>
    <cellStyle name="_AugPMtoCFOReconciliation 23" xfId="335"/>
    <cellStyle name="_AugPMtoCFOReconciliation 24" xfId="336"/>
    <cellStyle name="_AugPMtoCFOReconciliation 25" xfId="337"/>
    <cellStyle name="_AugPMtoCFOReconciliation 26" xfId="338"/>
    <cellStyle name="_AugPMtoCFOReconciliation 27" xfId="339"/>
    <cellStyle name="_AugPMtoCFOReconciliation 28" xfId="340"/>
    <cellStyle name="_AugPMtoCFOReconciliation 29" xfId="341"/>
    <cellStyle name="_AugPMtoCFOReconciliation 3" xfId="342"/>
    <cellStyle name="_AugPMtoCFOReconciliation 30" xfId="343"/>
    <cellStyle name="_AugPMtoCFOReconciliation 31" xfId="344"/>
    <cellStyle name="_AugPMtoCFOReconciliation 32" xfId="345"/>
    <cellStyle name="_AugPMtoCFOReconciliation 33" xfId="346"/>
    <cellStyle name="_AugPMtoCFOReconciliation 34" xfId="347"/>
    <cellStyle name="_AugPMtoCFOReconciliation 35" xfId="348"/>
    <cellStyle name="_AugPMtoCFOReconciliation 4" xfId="349"/>
    <cellStyle name="_AugPMtoCFOReconciliation 5" xfId="350"/>
    <cellStyle name="_AugPMtoCFOReconciliation 6" xfId="351"/>
    <cellStyle name="_AugPMtoCFOReconciliation 7" xfId="352"/>
    <cellStyle name="_AugPMtoCFOReconciliation 8" xfId="353"/>
    <cellStyle name="_AugPMtoCFOReconciliation 9" xfId="354"/>
    <cellStyle name="_Book1" xfId="355"/>
    <cellStyle name="_Book1 10" xfId="356"/>
    <cellStyle name="_Book1 11" xfId="357"/>
    <cellStyle name="_Book1 12" xfId="358"/>
    <cellStyle name="_Book1 13" xfId="359"/>
    <cellStyle name="_Book1 14" xfId="360"/>
    <cellStyle name="_Book1 15" xfId="361"/>
    <cellStyle name="_Book1 16" xfId="362"/>
    <cellStyle name="_Book1 17" xfId="363"/>
    <cellStyle name="_Book1 18" xfId="364"/>
    <cellStyle name="_Book1 19" xfId="365"/>
    <cellStyle name="_Book1 2" xfId="366"/>
    <cellStyle name="_Book1 20" xfId="367"/>
    <cellStyle name="_Book1 21" xfId="368"/>
    <cellStyle name="_Book1 22" xfId="369"/>
    <cellStyle name="_Book1 23" xfId="370"/>
    <cellStyle name="_Book1 24" xfId="371"/>
    <cellStyle name="_Book1 25" xfId="372"/>
    <cellStyle name="_Book1 26" xfId="373"/>
    <cellStyle name="_Book1 27" xfId="374"/>
    <cellStyle name="_Book1 28" xfId="375"/>
    <cellStyle name="_Book1 29" xfId="376"/>
    <cellStyle name="_Book1 3" xfId="377"/>
    <cellStyle name="_Book1 30" xfId="378"/>
    <cellStyle name="_Book1 31" xfId="379"/>
    <cellStyle name="_Book1 32" xfId="380"/>
    <cellStyle name="_Book1 33" xfId="381"/>
    <cellStyle name="_Book1 34" xfId="382"/>
    <cellStyle name="_Book1 35" xfId="383"/>
    <cellStyle name="_Book1 4" xfId="384"/>
    <cellStyle name="_Book1 5" xfId="385"/>
    <cellStyle name="_Book1 6" xfId="386"/>
    <cellStyle name="_Book1 7" xfId="387"/>
    <cellStyle name="_Book1 8" xfId="388"/>
    <cellStyle name="_Book1 9" xfId="389"/>
    <cellStyle name="_CCbyMo2002-2003" xfId="390"/>
    <cellStyle name="_CCbyMo2002-2003 10" xfId="391"/>
    <cellStyle name="_CCbyMo2002-2003 11" xfId="392"/>
    <cellStyle name="_CCbyMo2002-2003 12" xfId="393"/>
    <cellStyle name="_CCbyMo2002-2003 13" xfId="394"/>
    <cellStyle name="_CCbyMo2002-2003 14" xfId="395"/>
    <cellStyle name="_CCbyMo2002-2003 15" xfId="396"/>
    <cellStyle name="_CCbyMo2002-2003 16" xfId="397"/>
    <cellStyle name="_CCbyMo2002-2003 17" xfId="398"/>
    <cellStyle name="_CCbyMo2002-2003 18" xfId="399"/>
    <cellStyle name="_CCbyMo2002-2003 19" xfId="400"/>
    <cellStyle name="_CCbyMo2002-2003 2" xfId="401"/>
    <cellStyle name="_CCbyMo2002-2003 20" xfId="402"/>
    <cellStyle name="_CCbyMo2002-2003 21" xfId="403"/>
    <cellStyle name="_CCbyMo2002-2003 22" xfId="404"/>
    <cellStyle name="_CCbyMo2002-2003 23" xfId="405"/>
    <cellStyle name="_CCbyMo2002-2003 24" xfId="406"/>
    <cellStyle name="_CCbyMo2002-2003 25" xfId="407"/>
    <cellStyle name="_CCbyMo2002-2003 26" xfId="408"/>
    <cellStyle name="_CCbyMo2002-2003 27" xfId="409"/>
    <cellStyle name="_CCbyMo2002-2003 28" xfId="410"/>
    <cellStyle name="_CCbyMo2002-2003 29" xfId="411"/>
    <cellStyle name="_CCbyMo2002-2003 3" xfId="412"/>
    <cellStyle name="_CCbyMo2002-2003 30" xfId="413"/>
    <cellStyle name="_CCbyMo2002-2003 31" xfId="414"/>
    <cellStyle name="_CCbyMo2002-2003 32" xfId="415"/>
    <cellStyle name="_CCbyMo2002-2003 33" xfId="416"/>
    <cellStyle name="_CCbyMo2002-2003 34" xfId="417"/>
    <cellStyle name="_CCbyMo2002-2003 35" xfId="418"/>
    <cellStyle name="_CCbyMo2002-2003 4" xfId="419"/>
    <cellStyle name="_CCbyMo2002-2003 5" xfId="420"/>
    <cellStyle name="_CCbyMo2002-2003 6" xfId="421"/>
    <cellStyle name="_CCbyMo2002-2003 7" xfId="422"/>
    <cellStyle name="_CCbyMo2002-2003 8" xfId="423"/>
    <cellStyle name="_CCbyMo2002-2003 9" xfId="424"/>
    <cellStyle name="_CodeMatrix1-12-04" xfId="425"/>
    <cellStyle name="_CodeMatrix1-12-04 10" xfId="426"/>
    <cellStyle name="_CodeMatrix1-12-04 11" xfId="427"/>
    <cellStyle name="_CodeMatrix1-12-04 12" xfId="428"/>
    <cellStyle name="_CodeMatrix1-12-04 13" xfId="429"/>
    <cellStyle name="_CodeMatrix1-12-04 14" xfId="430"/>
    <cellStyle name="_CodeMatrix1-12-04 15" xfId="431"/>
    <cellStyle name="_CodeMatrix1-12-04 16" xfId="432"/>
    <cellStyle name="_CodeMatrix1-12-04 17" xfId="433"/>
    <cellStyle name="_CodeMatrix1-12-04 18" xfId="434"/>
    <cellStyle name="_CodeMatrix1-12-04 19" xfId="435"/>
    <cellStyle name="_CodeMatrix1-12-04 2" xfId="436"/>
    <cellStyle name="_CodeMatrix1-12-04 20" xfId="437"/>
    <cellStyle name="_CodeMatrix1-12-04 21" xfId="438"/>
    <cellStyle name="_CodeMatrix1-12-04 22" xfId="439"/>
    <cellStyle name="_CodeMatrix1-12-04 23" xfId="440"/>
    <cellStyle name="_CodeMatrix1-12-04 24" xfId="441"/>
    <cellStyle name="_CodeMatrix1-12-04 25" xfId="442"/>
    <cellStyle name="_CodeMatrix1-12-04 26" xfId="443"/>
    <cellStyle name="_CodeMatrix1-12-04 27" xfId="444"/>
    <cellStyle name="_CodeMatrix1-12-04 28" xfId="445"/>
    <cellStyle name="_CodeMatrix1-12-04 29" xfId="446"/>
    <cellStyle name="_CodeMatrix1-12-04 3" xfId="447"/>
    <cellStyle name="_CodeMatrix1-12-04 30" xfId="448"/>
    <cellStyle name="_CodeMatrix1-12-04 31" xfId="449"/>
    <cellStyle name="_CodeMatrix1-12-04 32" xfId="450"/>
    <cellStyle name="_CodeMatrix1-12-04 33" xfId="451"/>
    <cellStyle name="_CodeMatrix1-12-04 34" xfId="452"/>
    <cellStyle name="_CodeMatrix1-12-04 35" xfId="453"/>
    <cellStyle name="_CodeMatrix1-12-04 4" xfId="454"/>
    <cellStyle name="_CodeMatrix1-12-04 5" xfId="455"/>
    <cellStyle name="_CodeMatrix1-12-04 6" xfId="456"/>
    <cellStyle name="_CodeMatrix1-12-04 7" xfId="457"/>
    <cellStyle name="_CodeMatrix1-12-04 8" xfId="458"/>
    <cellStyle name="_CodeMatrix1-12-04 9" xfId="459"/>
    <cellStyle name="_CodeMatrix2-13-03" xfId="460"/>
    <cellStyle name="_CodeMatrix2-13-03 10" xfId="461"/>
    <cellStyle name="_CodeMatrix2-13-03 11" xfId="462"/>
    <cellStyle name="_CodeMatrix2-13-03 12" xfId="463"/>
    <cellStyle name="_CodeMatrix2-13-03 13" xfId="464"/>
    <cellStyle name="_CodeMatrix2-13-03 14" xfId="465"/>
    <cellStyle name="_CodeMatrix2-13-03 15" xfId="466"/>
    <cellStyle name="_CodeMatrix2-13-03 16" xfId="467"/>
    <cellStyle name="_CodeMatrix2-13-03 17" xfId="468"/>
    <cellStyle name="_CodeMatrix2-13-03 18" xfId="469"/>
    <cellStyle name="_CodeMatrix2-13-03 19" xfId="470"/>
    <cellStyle name="_CodeMatrix2-13-03 2" xfId="471"/>
    <cellStyle name="_CodeMatrix2-13-03 20" xfId="472"/>
    <cellStyle name="_CodeMatrix2-13-03 21" xfId="473"/>
    <cellStyle name="_CodeMatrix2-13-03 22" xfId="474"/>
    <cellStyle name="_CodeMatrix2-13-03 23" xfId="475"/>
    <cellStyle name="_CodeMatrix2-13-03 24" xfId="476"/>
    <cellStyle name="_CodeMatrix2-13-03 25" xfId="477"/>
    <cellStyle name="_CodeMatrix2-13-03 26" xfId="478"/>
    <cellStyle name="_CodeMatrix2-13-03 27" xfId="479"/>
    <cellStyle name="_CodeMatrix2-13-03 28" xfId="480"/>
    <cellStyle name="_CodeMatrix2-13-03 29" xfId="481"/>
    <cellStyle name="_CodeMatrix2-13-03 3" xfId="482"/>
    <cellStyle name="_CodeMatrix2-13-03 30" xfId="483"/>
    <cellStyle name="_CodeMatrix2-13-03 31" xfId="484"/>
    <cellStyle name="_CodeMatrix2-13-03 32" xfId="485"/>
    <cellStyle name="_CodeMatrix2-13-03 33" xfId="486"/>
    <cellStyle name="_CodeMatrix2-13-03 34" xfId="487"/>
    <cellStyle name="_CodeMatrix2-13-03 35" xfId="488"/>
    <cellStyle name="_CodeMatrix2-13-03 4" xfId="489"/>
    <cellStyle name="_CodeMatrix2-13-03 5" xfId="490"/>
    <cellStyle name="_CodeMatrix2-13-03 6" xfId="491"/>
    <cellStyle name="_CodeMatrix2-13-03 7" xfId="492"/>
    <cellStyle name="_CodeMatrix2-13-03 8" xfId="493"/>
    <cellStyle name="_CodeMatrix2-13-03 9" xfId="494"/>
    <cellStyle name="_CodeMatrix2-20-04" xfId="495"/>
    <cellStyle name="_CodeMatrix2-20-04 10" xfId="496"/>
    <cellStyle name="_CodeMatrix2-20-04 11" xfId="497"/>
    <cellStyle name="_CodeMatrix2-20-04 12" xfId="498"/>
    <cellStyle name="_CodeMatrix2-20-04 13" xfId="499"/>
    <cellStyle name="_CodeMatrix2-20-04 14" xfId="500"/>
    <cellStyle name="_CodeMatrix2-20-04 15" xfId="501"/>
    <cellStyle name="_CodeMatrix2-20-04 16" xfId="502"/>
    <cellStyle name="_CodeMatrix2-20-04 17" xfId="503"/>
    <cellStyle name="_CodeMatrix2-20-04 18" xfId="504"/>
    <cellStyle name="_CodeMatrix2-20-04 19" xfId="505"/>
    <cellStyle name="_CodeMatrix2-20-04 2" xfId="506"/>
    <cellStyle name="_CodeMatrix2-20-04 20" xfId="507"/>
    <cellStyle name="_CodeMatrix2-20-04 21" xfId="508"/>
    <cellStyle name="_CodeMatrix2-20-04 22" xfId="509"/>
    <cellStyle name="_CodeMatrix2-20-04 23" xfId="510"/>
    <cellStyle name="_CodeMatrix2-20-04 24" xfId="511"/>
    <cellStyle name="_CodeMatrix2-20-04 25" xfId="512"/>
    <cellStyle name="_CodeMatrix2-20-04 26" xfId="513"/>
    <cellStyle name="_CodeMatrix2-20-04 27" xfId="514"/>
    <cellStyle name="_CodeMatrix2-20-04 28" xfId="515"/>
    <cellStyle name="_CodeMatrix2-20-04 29" xfId="516"/>
    <cellStyle name="_CodeMatrix2-20-04 3" xfId="517"/>
    <cellStyle name="_CodeMatrix2-20-04 30" xfId="518"/>
    <cellStyle name="_CodeMatrix2-20-04 31" xfId="519"/>
    <cellStyle name="_CodeMatrix2-20-04 32" xfId="520"/>
    <cellStyle name="_CodeMatrix2-20-04 33" xfId="521"/>
    <cellStyle name="_CodeMatrix2-20-04 34" xfId="522"/>
    <cellStyle name="_CodeMatrix2-20-04 35" xfId="523"/>
    <cellStyle name="_CodeMatrix2-20-04 4" xfId="524"/>
    <cellStyle name="_CodeMatrix2-20-04 5" xfId="525"/>
    <cellStyle name="_CodeMatrix2-20-04 6" xfId="526"/>
    <cellStyle name="_CodeMatrix2-20-04 7" xfId="527"/>
    <cellStyle name="_CodeMatrix2-20-04 8" xfId="528"/>
    <cellStyle name="_CodeMatrix2-20-04 9" xfId="529"/>
    <cellStyle name="_CodeMatrix3-13-03" xfId="530"/>
    <cellStyle name="_CodeMatrix3-13-03 10" xfId="531"/>
    <cellStyle name="_CodeMatrix3-13-03 11" xfId="532"/>
    <cellStyle name="_CodeMatrix3-13-03 12" xfId="533"/>
    <cellStyle name="_CodeMatrix3-13-03 13" xfId="534"/>
    <cellStyle name="_CodeMatrix3-13-03 14" xfId="535"/>
    <cellStyle name="_CodeMatrix3-13-03 15" xfId="536"/>
    <cellStyle name="_CodeMatrix3-13-03 16" xfId="537"/>
    <cellStyle name="_CodeMatrix3-13-03 17" xfId="538"/>
    <cellStyle name="_CodeMatrix3-13-03 18" xfId="539"/>
    <cellStyle name="_CodeMatrix3-13-03 19" xfId="540"/>
    <cellStyle name="_CodeMatrix3-13-03 2" xfId="541"/>
    <cellStyle name="_CodeMatrix3-13-03 20" xfId="542"/>
    <cellStyle name="_CodeMatrix3-13-03 21" xfId="543"/>
    <cellStyle name="_CodeMatrix3-13-03 22" xfId="544"/>
    <cellStyle name="_CodeMatrix3-13-03 23" xfId="545"/>
    <cellStyle name="_CodeMatrix3-13-03 24" xfId="546"/>
    <cellStyle name="_CodeMatrix3-13-03 25" xfId="547"/>
    <cellStyle name="_CodeMatrix3-13-03 26" xfId="548"/>
    <cellStyle name="_CodeMatrix3-13-03 27" xfId="549"/>
    <cellStyle name="_CodeMatrix3-13-03 28" xfId="550"/>
    <cellStyle name="_CodeMatrix3-13-03 29" xfId="551"/>
    <cellStyle name="_CodeMatrix3-13-03 3" xfId="552"/>
    <cellStyle name="_CodeMatrix3-13-03 30" xfId="553"/>
    <cellStyle name="_CodeMatrix3-13-03 31" xfId="554"/>
    <cellStyle name="_CodeMatrix3-13-03 32" xfId="555"/>
    <cellStyle name="_CodeMatrix3-13-03 33" xfId="556"/>
    <cellStyle name="_CodeMatrix3-13-03 34" xfId="557"/>
    <cellStyle name="_CodeMatrix3-13-03 35" xfId="558"/>
    <cellStyle name="_CodeMatrix3-13-03 4" xfId="559"/>
    <cellStyle name="_CodeMatrix3-13-03 5" xfId="560"/>
    <cellStyle name="_CodeMatrix3-13-03 6" xfId="561"/>
    <cellStyle name="_CodeMatrix3-13-03 7" xfId="562"/>
    <cellStyle name="_CodeMatrix3-13-03 8" xfId="563"/>
    <cellStyle name="_CodeMatrix3-13-03 9" xfId="564"/>
    <cellStyle name="_CodeMatrix3-23-04" xfId="565"/>
    <cellStyle name="_CodeMatrix3-23-04 10" xfId="566"/>
    <cellStyle name="_CodeMatrix3-23-04 11" xfId="567"/>
    <cellStyle name="_CodeMatrix3-23-04 12" xfId="568"/>
    <cellStyle name="_CodeMatrix3-23-04 13" xfId="569"/>
    <cellStyle name="_CodeMatrix3-23-04 14" xfId="570"/>
    <cellStyle name="_CodeMatrix3-23-04 15" xfId="571"/>
    <cellStyle name="_CodeMatrix3-23-04 16" xfId="572"/>
    <cellStyle name="_CodeMatrix3-23-04 17" xfId="573"/>
    <cellStyle name="_CodeMatrix3-23-04 18" xfId="574"/>
    <cellStyle name="_CodeMatrix3-23-04 19" xfId="575"/>
    <cellStyle name="_CodeMatrix3-23-04 2" xfId="576"/>
    <cellStyle name="_CodeMatrix3-23-04 20" xfId="577"/>
    <cellStyle name="_CodeMatrix3-23-04 21" xfId="578"/>
    <cellStyle name="_CodeMatrix3-23-04 22" xfId="579"/>
    <cellStyle name="_CodeMatrix3-23-04 23" xfId="580"/>
    <cellStyle name="_CodeMatrix3-23-04 24" xfId="581"/>
    <cellStyle name="_CodeMatrix3-23-04 25" xfId="582"/>
    <cellStyle name="_CodeMatrix3-23-04 26" xfId="583"/>
    <cellStyle name="_CodeMatrix3-23-04 27" xfId="584"/>
    <cellStyle name="_CodeMatrix3-23-04 28" xfId="585"/>
    <cellStyle name="_CodeMatrix3-23-04 29" xfId="586"/>
    <cellStyle name="_CodeMatrix3-23-04 3" xfId="587"/>
    <cellStyle name="_CodeMatrix3-23-04 30" xfId="588"/>
    <cellStyle name="_CodeMatrix3-23-04 31" xfId="589"/>
    <cellStyle name="_CodeMatrix3-23-04 32" xfId="590"/>
    <cellStyle name="_CodeMatrix3-23-04 33" xfId="591"/>
    <cellStyle name="_CodeMatrix3-23-04 34" xfId="592"/>
    <cellStyle name="_CodeMatrix3-23-04 35" xfId="593"/>
    <cellStyle name="_CodeMatrix3-23-04 4" xfId="594"/>
    <cellStyle name="_CodeMatrix3-23-04 5" xfId="595"/>
    <cellStyle name="_CodeMatrix3-23-04 6" xfId="596"/>
    <cellStyle name="_CodeMatrix3-23-04 7" xfId="597"/>
    <cellStyle name="_CodeMatrix3-23-04 8" xfId="598"/>
    <cellStyle name="_CodeMatrix3-23-04 9" xfId="599"/>
    <cellStyle name="_CodeMatrix4-14-03" xfId="600"/>
    <cellStyle name="_CodeMatrix4-14-03 10" xfId="601"/>
    <cellStyle name="_CodeMatrix4-14-03 11" xfId="602"/>
    <cellStyle name="_CodeMatrix4-14-03 12" xfId="603"/>
    <cellStyle name="_CodeMatrix4-14-03 13" xfId="604"/>
    <cellStyle name="_CodeMatrix4-14-03 14" xfId="605"/>
    <cellStyle name="_CodeMatrix4-14-03 15" xfId="606"/>
    <cellStyle name="_CodeMatrix4-14-03 16" xfId="607"/>
    <cellStyle name="_CodeMatrix4-14-03 17" xfId="608"/>
    <cellStyle name="_CodeMatrix4-14-03 18" xfId="609"/>
    <cellStyle name="_CodeMatrix4-14-03 19" xfId="610"/>
    <cellStyle name="_CodeMatrix4-14-03 2" xfId="611"/>
    <cellStyle name="_CodeMatrix4-14-03 20" xfId="612"/>
    <cellStyle name="_CodeMatrix4-14-03 21" xfId="613"/>
    <cellStyle name="_CodeMatrix4-14-03 22" xfId="614"/>
    <cellStyle name="_CodeMatrix4-14-03 23" xfId="615"/>
    <cellStyle name="_CodeMatrix4-14-03 24" xfId="616"/>
    <cellStyle name="_CodeMatrix4-14-03 25" xfId="617"/>
    <cellStyle name="_CodeMatrix4-14-03 26" xfId="618"/>
    <cellStyle name="_CodeMatrix4-14-03 27" xfId="619"/>
    <cellStyle name="_CodeMatrix4-14-03 28" xfId="620"/>
    <cellStyle name="_CodeMatrix4-14-03 29" xfId="621"/>
    <cellStyle name="_CodeMatrix4-14-03 3" xfId="622"/>
    <cellStyle name="_CodeMatrix4-14-03 30" xfId="623"/>
    <cellStyle name="_CodeMatrix4-14-03 31" xfId="624"/>
    <cellStyle name="_CodeMatrix4-14-03 32" xfId="625"/>
    <cellStyle name="_CodeMatrix4-14-03 33" xfId="626"/>
    <cellStyle name="_CodeMatrix4-14-03 34" xfId="627"/>
    <cellStyle name="_CodeMatrix4-14-03 35" xfId="628"/>
    <cellStyle name="_CodeMatrix4-14-03 4" xfId="629"/>
    <cellStyle name="_CodeMatrix4-14-03 5" xfId="630"/>
    <cellStyle name="_CodeMatrix4-14-03 6" xfId="631"/>
    <cellStyle name="_CodeMatrix4-14-03 7" xfId="632"/>
    <cellStyle name="_CodeMatrix4-14-03 8" xfId="633"/>
    <cellStyle name="_CodeMatrix4-14-03 9" xfId="634"/>
    <cellStyle name="_CodeMatrix4-24-03" xfId="635"/>
    <cellStyle name="_CodeMatrix4-24-03 10" xfId="636"/>
    <cellStyle name="_CodeMatrix4-24-03 11" xfId="637"/>
    <cellStyle name="_CodeMatrix4-24-03 12" xfId="638"/>
    <cellStyle name="_CodeMatrix4-24-03 13" xfId="639"/>
    <cellStyle name="_CodeMatrix4-24-03 14" xfId="640"/>
    <cellStyle name="_CodeMatrix4-24-03 15" xfId="641"/>
    <cellStyle name="_CodeMatrix4-24-03 16" xfId="642"/>
    <cellStyle name="_CodeMatrix4-24-03 17" xfId="643"/>
    <cellStyle name="_CodeMatrix4-24-03 18" xfId="644"/>
    <cellStyle name="_CodeMatrix4-24-03 19" xfId="645"/>
    <cellStyle name="_CodeMatrix4-24-03 2" xfId="646"/>
    <cellStyle name="_CodeMatrix4-24-03 20" xfId="647"/>
    <cellStyle name="_CodeMatrix4-24-03 21" xfId="648"/>
    <cellStyle name="_CodeMatrix4-24-03 22" xfId="649"/>
    <cellStyle name="_CodeMatrix4-24-03 23" xfId="650"/>
    <cellStyle name="_CodeMatrix4-24-03 24" xfId="651"/>
    <cellStyle name="_CodeMatrix4-24-03 25" xfId="652"/>
    <cellStyle name="_CodeMatrix4-24-03 26" xfId="653"/>
    <cellStyle name="_CodeMatrix4-24-03 27" xfId="654"/>
    <cellStyle name="_CodeMatrix4-24-03 28" xfId="655"/>
    <cellStyle name="_CodeMatrix4-24-03 29" xfId="656"/>
    <cellStyle name="_CodeMatrix4-24-03 3" xfId="657"/>
    <cellStyle name="_CodeMatrix4-24-03 30" xfId="658"/>
    <cellStyle name="_CodeMatrix4-24-03 31" xfId="659"/>
    <cellStyle name="_CodeMatrix4-24-03 32" xfId="660"/>
    <cellStyle name="_CodeMatrix4-24-03 33" xfId="661"/>
    <cellStyle name="_CodeMatrix4-24-03 34" xfId="662"/>
    <cellStyle name="_CodeMatrix4-24-03 35" xfId="663"/>
    <cellStyle name="_CodeMatrix4-24-03 4" xfId="664"/>
    <cellStyle name="_CodeMatrix4-24-03 5" xfId="665"/>
    <cellStyle name="_CodeMatrix4-24-03 6" xfId="666"/>
    <cellStyle name="_CodeMatrix4-24-03 7" xfId="667"/>
    <cellStyle name="_CodeMatrix4-24-03 8" xfId="668"/>
    <cellStyle name="_CodeMatrix4-24-03 9" xfId="669"/>
    <cellStyle name="_CodeMatrix4-24-04" xfId="670"/>
    <cellStyle name="_CodeMatrix4-24-04 10" xfId="671"/>
    <cellStyle name="_CodeMatrix4-24-04 11" xfId="672"/>
    <cellStyle name="_CodeMatrix4-24-04 12" xfId="673"/>
    <cellStyle name="_CodeMatrix4-24-04 13" xfId="674"/>
    <cellStyle name="_CodeMatrix4-24-04 14" xfId="675"/>
    <cellStyle name="_CodeMatrix4-24-04 15" xfId="676"/>
    <cellStyle name="_CodeMatrix4-24-04 16" xfId="677"/>
    <cellStyle name="_CodeMatrix4-24-04 17" xfId="678"/>
    <cellStyle name="_CodeMatrix4-24-04 18" xfId="679"/>
    <cellStyle name="_CodeMatrix4-24-04 19" xfId="680"/>
    <cellStyle name="_CodeMatrix4-24-04 2" xfId="681"/>
    <cellStyle name="_CodeMatrix4-24-04 20" xfId="682"/>
    <cellStyle name="_CodeMatrix4-24-04 21" xfId="683"/>
    <cellStyle name="_CodeMatrix4-24-04 22" xfId="684"/>
    <cellStyle name="_CodeMatrix4-24-04 23" xfId="685"/>
    <cellStyle name="_CodeMatrix4-24-04 24" xfId="686"/>
    <cellStyle name="_CodeMatrix4-24-04 25" xfId="687"/>
    <cellStyle name="_CodeMatrix4-24-04 26" xfId="688"/>
    <cellStyle name="_CodeMatrix4-24-04 27" xfId="689"/>
    <cellStyle name="_CodeMatrix4-24-04 28" xfId="690"/>
    <cellStyle name="_CodeMatrix4-24-04 29" xfId="691"/>
    <cellStyle name="_CodeMatrix4-24-04 3" xfId="692"/>
    <cellStyle name="_CodeMatrix4-24-04 30" xfId="693"/>
    <cellStyle name="_CodeMatrix4-24-04 31" xfId="694"/>
    <cellStyle name="_CodeMatrix4-24-04 32" xfId="695"/>
    <cellStyle name="_CodeMatrix4-24-04 33" xfId="696"/>
    <cellStyle name="_CodeMatrix4-24-04 34" xfId="697"/>
    <cellStyle name="_CodeMatrix4-24-04 35" xfId="698"/>
    <cellStyle name="_CodeMatrix4-24-04 4" xfId="699"/>
    <cellStyle name="_CodeMatrix4-24-04 5" xfId="700"/>
    <cellStyle name="_CodeMatrix4-24-04 6" xfId="701"/>
    <cellStyle name="_CodeMatrix4-24-04 7" xfId="702"/>
    <cellStyle name="_CodeMatrix4-24-04 8" xfId="703"/>
    <cellStyle name="_CodeMatrix4-24-04 9" xfId="704"/>
    <cellStyle name="_CodeMatrix6-11-03" xfId="705"/>
    <cellStyle name="_CodeMatrix6-11-03 10" xfId="706"/>
    <cellStyle name="_CodeMatrix6-11-03 11" xfId="707"/>
    <cellStyle name="_CodeMatrix6-11-03 12" xfId="708"/>
    <cellStyle name="_CodeMatrix6-11-03 13" xfId="709"/>
    <cellStyle name="_CodeMatrix6-11-03 14" xfId="710"/>
    <cellStyle name="_CodeMatrix6-11-03 15" xfId="711"/>
    <cellStyle name="_CodeMatrix6-11-03 16" xfId="712"/>
    <cellStyle name="_CodeMatrix6-11-03 17" xfId="713"/>
    <cellStyle name="_CodeMatrix6-11-03 18" xfId="714"/>
    <cellStyle name="_CodeMatrix6-11-03 19" xfId="715"/>
    <cellStyle name="_CodeMatrix6-11-03 2" xfId="716"/>
    <cellStyle name="_CodeMatrix6-11-03 20" xfId="717"/>
    <cellStyle name="_CodeMatrix6-11-03 21" xfId="718"/>
    <cellStyle name="_CodeMatrix6-11-03 22" xfId="719"/>
    <cellStyle name="_CodeMatrix6-11-03 23" xfId="720"/>
    <cellStyle name="_CodeMatrix6-11-03 24" xfId="721"/>
    <cellStyle name="_CodeMatrix6-11-03 25" xfId="722"/>
    <cellStyle name="_CodeMatrix6-11-03 26" xfId="723"/>
    <cellStyle name="_CodeMatrix6-11-03 27" xfId="724"/>
    <cellStyle name="_CodeMatrix6-11-03 28" xfId="725"/>
    <cellStyle name="_CodeMatrix6-11-03 29" xfId="726"/>
    <cellStyle name="_CodeMatrix6-11-03 3" xfId="727"/>
    <cellStyle name="_CodeMatrix6-11-03 30" xfId="728"/>
    <cellStyle name="_CodeMatrix6-11-03 31" xfId="729"/>
    <cellStyle name="_CodeMatrix6-11-03 32" xfId="730"/>
    <cellStyle name="_CodeMatrix6-11-03 33" xfId="731"/>
    <cellStyle name="_CodeMatrix6-11-03 34" xfId="732"/>
    <cellStyle name="_CodeMatrix6-11-03 35" xfId="733"/>
    <cellStyle name="_CodeMatrix6-11-03 4" xfId="734"/>
    <cellStyle name="_CodeMatrix6-11-03 5" xfId="735"/>
    <cellStyle name="_CodeMatrix6-11-03 6" xfId="736"/>
    <cellStyle name="_CodeMatrix6-11-03 7" xfId="737"/>
    <cellStyle name="_CodeMatrix6-11-03 8" xfId="738"/>
    <cellStyle name="_CodeMatrix6-11-03 9" xfId="739"/>
    <cellStyle name="_CodeMatrix7-09-03" xfId="740"/>
    <cellStyle name="_CodeMatrix7-09-03 10" xfId="741"/>
    <cellStyle name="_CodeMatrix7-09-03 11" xfId="742"/>
    <cellStyle name="_CodeMatrix7-09-03 12" xfId="743"/>
    <cellStyle name="_CodeMatrix7-09-03 13" xfId="744"/>
    <cellStyle name="_CodeMatrix7-09-03 14" xfId="745"/>
    <cellStyle name="_CodeMatrix7-09-03 15" xfId="746"/>
    <cellStyle name="_CodeMatrix7-09-03 16" xfId="747"/>
    <cellStyle name="_CodeMatrix7-09-03 17" xfId="748"/>
    <cellStyle name="_CodeMatrix7-09-03 18" xfId="749"/>
    <cellStyle name="_CodeMatrix7-09-03 19" xfId="750"/>
    <cellStyle name="_CodeMatrix7-09-03 2" xfId="751"/>
    <cellStyle name="_CodeMatrix7-09-03 20" xfId="752"/>
    <cellStyle name="_CodeMatrix7-09-03 21" xfId="753"/>
    <cellStyle name="_CodeMatrix7-09-03 22" xfId="754"/>
    <cellStyle name="_CodeMatrix7-09-03 23" xfId="755"/>
    <cellStyle name="_CodeMatrix7-09-03 24" xfId="756"/>
    <cellStyle name="_CodeMatrix7-09-03 25" xfId="757"/>
    <cellStyle name="_CodeMatrix7-09-03 26" xfId="758"/>
    <cellStyle name="_CodeMatrix7-09-03 27" xfId="759"/>
    <cellStyle name="_CodeMatrix7-09-03 28" xfId="760"/>
    <cellStyle name="_CodeMatrix7-09-03 29" xfId="761"/>
    <cellStyle name="_CodeMatrix7-09-03 3" xfId="762"/>
    <cellStyle name="_CodeMatrix7-09-03 30" xfId="763"/>
    <cellStyle name="_CodeMatrix7-09-03 31" xfId="764"/>
    <cellStyle name="_CodeMatrix7-09-03 32" xfId="765"/>
    <cellStyle name="_CodeMatrix7-09-03 33" xfId="766"/>
    <cellStyle name="_CodeMatrix7-09-03 34" xfId="767"/>
    <cellStyle name="_CodeMatrix7-09-03 35" xfId="768"/>
    <cellStyle name="_CodeMatrix7-09-03 4" xfId="769"/>
    <cellStyle name="_CodeMatrix7-09-03 5" xfId="770"/>
    <cellStyle name="_CodeMatrix7-09-03 6" xfId="771"/>
    <cellStyle name="_CodeMatrix7-09-03 7" xfId="772"/>
    <cellStyle name="_CodeMatrix7-09-03 8" xfId="773"/>
    <cellStyle name="_CodeMatrix7-09-03 9" xfId="774"/>
    <cellStyle name="_Complete" xfId="775"/>
    <cellStyle name="_Complete 10" xfId="776"/>
    <cellStyle name="_Complete 11" xfId="777"/>
    <cellStyle name="_Complete 12" xfId="778"/>
    <cellStyle name="_Complete 13" xfId="779"/>
    <cellStyle name="_Complete 14" xfId="780"/>
    <cellStyle name="_Complete 15" xfId="781"/>
    <cellStyle name="_Complete 16" xfId="782"/>
    <cellStyle name="_Complete 17" xfId="783"/>
    <cellStyle name="_Complete 18" xfId="784"/>
    <cellStyle name="_Complete 19" xfId="785"/>
    <cellStyle name="_Complete 2" xfId="786"/>
    <cellStyle name="_Complete 20" xfId="787"/>
    <cellStyle name="_Complete 21" xfId="788"/>
    <cellStyle name="_Complete 22" xfId="789"/>
    <cellStyle name="_Complete 23" xfId="790"/>
    <cellStyle name="_Complete 24" xfId="791"/>
    <cellStyle name="_Complete 25" xfId="792"/>
    <cellStyle name="_Complete 26" xfId="793"/>
    <cellStyle name="_Complete 27" xfId="794"/>
    <cellStyle name="_Complete 28" xfId="795"/>
    <cellStyle name="_Complete 29" xfId="796"/>
    <cellStyle name="_Complete 3" xfId="797"/>
    <cellStyle name="_Complete 30" xfId="798"/>
    <cellStyle name="_Complete 31" xfId="799"/>
    <cellStyle name="_Complete 32" xfId="800"/>
    <cellStyle name="_Complete 33" xfId="801"/>
    <cellStyle name="_Complete 34" xfId="802"/>
    <cellStyle name="_Complete 35" xfId="803"/>
    <cellStyle name="_Complete 4" xfId="804"/>
    <cellStyle name="_Complete 5" xfId="805"/>
    <cellStyle name="_Complete 6" xfId="806"/>
    <cellStyle name="_Complete 7" xfId="807"/>
    <cellStyle name="_Complete 8" xfId="808"/>
    <cellStyle name="_Complete 9" xfId="809"/>
    <cellStyle name="_DA'd Codes" xfId="810"/>
    <cellStyle name="_DA'd Codes 10" xfId="811"/>
    <cellStyle name="_DA'd Codes 11" xfId="812"/>
    <cellStyle name="_DA'd Codes 12" xfId="813"/>
    <cellStyle name="_DA'd Codes 13" xfId="814"/>
    <cellStyle name="_DA'd Codes 14" xfId="815"/>
    <cellStyle name="_DA'd Codes 15" xfId="816"/>
    <cellStyle name="_DA'd Codes 16" xfId="817"/>
    <cellStyle name="_DA'd Codes 17" xfId="818"/>
    <cellStyle name="_DA'd Codes 18" xfId="819"/>
    <cellStyle name="_DA'd Codes 19" xfId="820"/>
    <cellStyle name="_DA'd Codes 2" xfId="821"/>
    <cellStyle name="_DA'd Codes 20" xfId="822"/>
    <cellStyle name="_DA'd Codes 21" xfId="823"/>
    <cellStyle name="_DA'd Codes 22" xfId="824"/>
    <cellStyle name="_DA'd Codes 23" xfId="825"/>
    <cellStyle name="_DA'd Codes 24" xfId="826"/>
    <cellStyle name="_DA'd Codes 25" xfId="827"/>
    <cellStyle name="_DA'd Codes 26" xfId="828"/>
    <cellStyle name="_DA'd Codes 27" xfId="829"/>
    <cellStyle name="_DA'd Codes 28" xfId="830"/>
    <cellStyle name="_DA'd Codes 29" xfId="831"/>
    <cellStyle name="_DA'd Codes 3" xfId="832"/>
    <cellStyle name="_DA'd Codes 30" xfId="833"/>
    <cellStyle name="_DA'd Codes 31" xfId="834"/>
    <cellStyle name="_DA'd Codes 32" xfId="835"/>
    <cellStyle name="_DA'd Codes 33" xfId="836"/>
    <cellStyle name="_DA'd Codes 34" xfId="837"/>
    <cellStyle name="_DA'd Codes 35" xfId="838"/>
    <cellStyle name="_DA'd Codes 4" xfId="839"/>
    <cellStyle name="_DA'd Codes 5" xfId="840"/>
    <cellStyle name="_DA'd Codes 6" xfId="841"/>
    <cellStyle name="_DA'd Codes 7" xfId="842"/>
    <cellStyle name="_DA'd Codes 8" xfId="843"/>
    <cellStyle name="_DA'd Codes 9" xfId="844"/>
    <cellStyle name="_December" xfId="845"/>
    <cellStyle name="_December 10" xfId="846"/>
    <cellStyle name="_December 11" xfId="847"/>
    <cellStyle name="_December 12" xfId="848"/>
    <cellStyle name="_December 13" xfId="849"/>
    <cellStyle name="_December 14" xfId="850"/>
    <cellStyle name="_December 15" xfId="851"/>
    <cellStyle name="_December 16" xfId="852"/>
    <cellStyle name="_December 17" xfId="853"/>
    <cellStyle name="_December 18" xfId="854"/>
    <cellStyle name="_December 19" xfId="855"/>
    <cellStyle name="_December 2" xfId="856"/>
    <cellStyle name="_December 20" xfId="857"/>
    <cellStyle name="_December 21" xfId="858"/>
    <cellStyle name="_December 22" xfId="859"/>
    <cellStyle name="_December 23" xfId="860"/>
    <cellStyle name="_December 24" xfId="861"/>
    <cellStyle name="_December 25" xfId="862"/>
    <cellStyle name="_December 26" xfId="863"/>
    <cellStyle name="_December 27" xfId="864"/>
    <cellStyle name="_December 28" xfId="865"/>
    <cellStyle name="_December 29" xfId="866"/>
    <cellStyle name="_December 3" xfId="867"/>
    <cellStyle name="_December 30" xfId="868"/>
    <cellStyle name="_December 31" xfId="869"/>
    <cellStyle name="_December 32" xfId="870"/>
    <cellStyle name="_December 33" xfId="871"/>
    <cellStyle name="_December 34" xfId="872"/>
    <cellStyle name="_December 35" xfId="873"/>
    <cellStyle name="_December 4" xfId="874"/>
    <cellStyle name="_December 5" xfId="875"/>
    <cellStyle name="_December 6" xfId="876"/>
    <cellStyle name="_December 7" xfId="877"/>
    <cellStyle name="_December 8" xfId="878"/>
    <cellStyle name="_December 9" xfId="879"/>
    <cellStyle name="_FebYTDbyCode" xfId="880"/>
    <cellStyle name="_FebYTDbyCode 10" xfId="881"/>
    <cellStyle name="_FebYTDbyCode 11" xfId="882"/>
    <cellStyle name="_FebYTDbyCode 12" xfId="883"/>
    <cellStyle name="_FebYTDbyCode 13" xfId="884"/>
    <cellStyle name="_FebYTDbyCode 14" xfId="885"/>
    <cellStyle name="_FebYTDbyCode 15" xfId="886"/>
    <cellStyle name="_FebYTDbyCode 16" xfId="887"/>
    <cellStyle name="_FebYTDbyCode 17" xfId="888"/>
    <cellStyle name="_FebYTDbyCode 18" xfId="889"/>
    <cellStyle name="_FebYTDbyCode 19" xfId="890"/>
    <cellStyle name="_FebYTDbyCode 2" xfId="891"/>
    <cellStyle name="_FebYTDbyCode 20" xfId="892"/>
    <cellStyle name="_FebYTDbyCode 21" xfId="893"/>
    <cellStyle name="_FebYTDbyCode 22" xfId="894"/>
    <cellStyle name="_FebYTDbyCode 23" xfId="895"/>
    <cellStyle name="_FebYTDbyCode 24" xfId="896"/>
    <cellStyle name="_FebYTDbyCode 25" xfId="897"/>
    <cellStyle name="_FebYTDbyCode 26" xfId="898"/>
    <cellStyle name="_FebYTDbyCode 27" xfId="899"/>
    <cellStyle name="_FebYTDbyCode 28" xfId="900"/>
    <cellStyle name="_FebYTDbyCode 29" xfId="901"/>
    <cellStyle name="_FebYTDbyCode 3" xfId="902"/>
    <cellStyle name="_FebYTDbyCode 30" xfId="903"/>
    <cellStyle name="_FebYTDbyCode 31" xfId="904"/>
    <cellStyle name="_FebYTDbyCode 32" xfId="905"/>
    <cellStyle name="_FebYTDbyCode 33" xfId="906"/>
    <cellStyle name="_FebYTDbyCode 34" xfId="907"/>
    <cellStyle name="_FebYTDbyCode 35" xfId="908"/>
    <cellStyle name="_FebYTDbyCode 4" xfId="909"/>
    <cellStyle name="_FebYTDbyCode 5" xfId="910"/>
    <cellStyle name="_FebYTDbyCode 6" xfId="911"/>
    <cellStyle name="_FebYTDbyCode 7" xfId="912"/>
    <cellStyle name="_FebYTDbyCode 8" xfId="913"/>
    <cellStyle name="_FebYTDbyCode 9" xfId="914"/>
    <cellStyle name="_go to mkt view 092302" xfId="915"/>
    <cellStyle name="_go to mkt view 092302 10" xfId="916"/>
    <cellStyle name="_go to mkt view 092302 11" xfId="917"/>
    <cellStyle name="_go to mkt view 092302 12" xfId="918"/>
    <cellStyle name="_go to mkt view 092302 13" xfId="919"/>
    <cellStyle name="_go to mkt view 092302 14" xfId="920"/>
    <cellStyle name="_go to mkt view 092302 15" xfId="921"/>
    <cellStyle name="_go to mkt view 092302 16" xfId="922"/>
    <cellStyle name="_go to mkt view 092302 17" xfId="923"/>
    <cellStyle name="_go to mkt view 092302 18" xfId="924"/>
    <cellStyle name="_go to mkt view 092302 19" xfId="925"/>
    <cellStyle name="_go to mkt view 092302 2" xfId="926"/>
    <cellStyle name="_go to mkt view 092302 20" xfId="927"/>
    <cellStyle name="_go to mkt view 092302 21" xfId="928"/>
    <cellStyle name="_go to mkt view 092302 22" xfId="929"/>
    <cellStyle name="_go to mkt view 092302 23" xfId="930"/>
    <cellStyle name="_go to mkt view 092302 24" xfId="931"/>
    <cellStyle name="_go to mkt view 092302 25" xfId="932"/>
    <cellStyle name="_go to mkt view 092302 26" xfId="933"/>
    <cellStyle name="_go to mkt view 092302 27" xfId="934"/>
    <cellStyle name="_go to mkt view 092302 28" xfId="935"/>
    <cellStyle name="_go to mkt view 092302 29" xfId="936"/>
    <cellStyle name="_go to mkt view 092302 3" xfId="937"/>
    <cellStyle name="_go to mkt view 092302 30" xfId="938"/>
    <cellStyle name="_go to mkt view 092302 31" xfId="939"/>
    <cellStyle name="_go to mkt view 092302 32" xfId="940"/>
    <cellStyle name="_go to mkt view 092302 33" xfId="941"/>
    <cellStyle name="_go to mkt view 092302 34" xfId="942"/>
    <cellStyle name="_go to mkt view 092302 35" xfId="943"/>
    <cellStyle name="_go to mkt view 092302 4" xfId="944"/>
    <cellStyle name="_go to mkt view 092302 5" xfId="945"/>
    <cellStyle name="_go to mkt view 092302 6" xfId="946"/>
    <cellStyle name="_go to mkt view 092302 7" xfId="947"/>
    <cellStyle name="_go to mkt view 092302 8" xfId="948"/>
    <cellStyle name="_go to mkt view 092302 9" xfId="949"/>
    <cellStyle name="_Infoblox Comcodes_Price Book format" xfId="950"/>
    <cellStyle name="_Januaryrevworksheet" xfId="951"/>
    <cellStyle name="_Januaryrevworksheet 10" xfId="952"/>
    <cellStyle name="_Januaryrevworksheet 11" xfId="953"/>
    <cellStyle name="_Januaryrevworksheet 12" xfId="954"/>
    <cellStyle name="_Januaryrevworksheet 13" xfId="955"/>
    <cellStyle name="_Januaryrevworksheet 14" xfId="956"/>
    <cellStyle name="_Januaryrevworksheet 15" xfId="957"/>
    <cellStyle name="_Januaryrevworksheet 16" xfId="958"/>
    <cellStyle name="_Januaryrevworksheet 17" xfId="959"/>
    <cellStyle name="_Januaryrevworksheet 18" xfId="960"/>
    <cellStyle name="_Januaryrevworksheet 19" xfId="961"/>
    <cellStyle name="_Januaryrevworksheet 2" xfId="962"/>
    <cellStyle name="_Januaryrevworksheet 20" xfId="963"/>
    <cellStyle name="_Januaryrevworksheet 21" xfId="964"/>
    <cellStyle name="_Januaryrevworksheet 22" xfId="965"/>
    <cellStyle name="_Januaryrevworksheet 23" xfId="966"/>
    <cellStyle name="_Januaryrevworksheet 24" xfId="967"/>
    <cellStyle name="_Januaryrevworksheet 25" xfId="968"/>
    <cellStyle name="_Januaryrevworksheet 26" xfId="969"/>
    <cellStyle name="_Januaryrevworksheet 27" xfId="970"/>
    <cellStyle name="_Januaryrevworksheet 28" xfId="971"/>
    <cellStyle name="_Januaryrevworksheet 29" xfId="972"/>
    <cellStyle name="_Januaryrevworksheet 3" xfId="973"/>
    <cellStyle name="_Januaryrevworksheet 30" xfId="974"/>
    <cellStyle name="_Januaryrevworksheet 31" xfId="975"/>
    <cellStyle name="_Januaryrevworksheet 32" xfId="976"/>
    <cellStyle name="_Januaryrevworksheet 33" xfId="977"/>
    <cellStyle name="_Januaryrevworksheet 34" xfId="978"/>
    <cellStyle name="_Januaryrevworksheet 35" xfId="979"/>
    <cellStyle name="_Januaryrevworksheet 4" xfId="980"/>
    <cellStyle name="_Januaryrevworksheet 5" xfId="981"/>
    <cellStyle name="_Januaryrevworksheet 6" xfId="982"/>
    <cellStyle name="_Januaryrevworksheet 7" xfId="983"/>
    <cellStyle name="_Januaryrevworksheet 8" xfId="984"/>
    <cellStyle name="_Januaryrevworksheet 9" xfId="985"/>
    <cellStyle name="_JanYTDCodeSum" xfId="986"/>
    <cellStyle name="_JanYTDCodeSum 10" xfId="987"/>
    <cellStyle name="_JanYTDCodeSum 11" xfId="988"/>
    <cellStyle name="_JanYTDCodeSum 12" xfId="989"/>
    <cellStyle name="_JanYTDCodeSum 13" xfId="990"/>
    <cellStyle name="_JanYTDCodeSum 14" xfId="991"/>
    <cellStyle name="_JanYTDCodeSum 15" xfId="992"/>
    <cellStyle name="_JanYTDCodeSum 16" xfId="993"/>
    <cellStyle name="_JanYTDCodeSum 17" xfId="994"/>
    <cellStyle name="_JanYTDCodeSum 18" xfId="995"/>
    <cellStyle name="_JanYTDCodeSum 19" xfId="996"/>
    <cellStyle name="_JanYTDCodeSum 2" xfId="997"/>
    <cellStyle name="_JanYTDCodeSum 20" xfId="998"/>
    <cellStyle name="_JanYTDCodeSum 21" xfId="999"/>
    <cellStyle name="_JanYTDCodeSum 22" xfId="1000"/>
    <cellStyle name="_JanYTDCodeSum 23" xfId="1001"/>
    <cellStyle name="_JanYTDCodeSum 24" xfId="1002"/>
    <cellStyle name="_JanYTDCodeSum 25" xfId="1003"/>
    <cellStyle name="_JanYTDCodeSum 26" xfId="1004"/>
    <cellStyle name="_JanYTDCodeSum 27" xfId="1005"/>
    <cellStyle name="_JanYTDCodeSum 28" xfId="1006"/>
    <cellStyle name="_JanYTDCodeSum 29" xfId="1007"/>
    <cellStyle name="_JanYTDCodeSum 3" xfId="1008"/>
    <cellStyle name="_JanYTDCodeSum 30" xfId="1009"/>
    <cellStyle name="_JanYTDCodeSum 31" xfId="1010"/>
    <cellStyle name="_JanYTDCodeSum 32" xfId="1011"/>
    <cellStyle name="_JanYTDCodeSum 33" xfId="1012"/>
    <cellStyle name="_JanYTDCodeSum 34" xfId="1013"/>
    <cellStyle name="_JanYTDCodeSum 35" xfId="1014"/>
    <cellStyle name="_JanYTDCodeSum 4" xfId="1015"/>
    <cellStyle name="_JanYTDCodeSum 5" xfId="1016"/>
    <cellStyle name="_JanYTDCodeSum 6" xfId="1017"/>
    <cellStyle name="_JanYTDCodeSum 7" xfId="1018"/>
    <cellStyle name="_JanYTDCodeSum 8" xfId="1019"/>
    <cellStyle name="_JanYTDCodeSum 9" xfId="1020"/>
    <cellStyle name="_Lws Portfolio -  Tss -Preliminary 1215" xfId="1021"/>
    <cellStyle name="_Lws Portfolio -  Tss -Preliminary 1215 10" xfId="1022"/>
    <cellStyle name="_Lws Portfolio -  Tss -Preliminary 1215 11" xfId="1023"/>
    <cellStyle name="_Lws Portfolio -  Tss -Preliminary 1215 12" xfId="1024"/>
    <cellStyle name="_Lws Portfolio -  Tss -Preliminary 1215 13" xfId="1025"/>
    <cellStyle name="_Lws Portfolio -  Tss -Preliminary 1215 14" xfId="1026"/>
    <cellStyle name="_Lws Portfolio -  Tss -Preliminary 1215 15" xfId="1027"/>
    <cellStyle name="_Lws Portfolio -  Tss -Preliminary 1215 16" xfId="1028"/>
    <cellStyle name="_Lws Portfolio -  Tss -Preliminary 1215 17" xfId="1029"/>
    <cellStyle name="_Lws Portfolio -  Tss -Preliminary 1215 18" xfId="1030"/>
    <cellStyle name="_Lws Portfolio -  Tss -Preliminary 1215 19" xfId="1031"/>
    <cellStyle name="_Lws Portfolio -  Tss -Preliminary 1215 2" xfId="1032"/>
    <cellStyle name="_Lws Portfolio -  Tss -Preliminary 1215 20" xfId="1033"/>
    <cellStyle name="_Lws Portfolio -  Tss -Preliminary 1215 21" xfId="1034"/>
    <cellStyle name="_Lws Portfolio -  Tss -Preliminary 1215 22" xfId="1035"/>
    <cellStyle name="_Lws Portfolio -  Tss -Preliminary 1215 23" xfId="1036"/>
    <cellStyle name="_Lws Portfolio -  Tss -Preliminary 1215 24" xfId="1037"/>
    <cellStyle name="_Lws Portfolio -  Tss -Preliminary 1215 25" xfId="1038"/>
    <cellStyle name="_Lws Portfolio -  Tss -Preliminary 1215 26" xfId="1039"/>
    <cellStyle name="_Lws Portfolio -  Tss -Preliminary 1215 27" xfId="1040"/>
    <cellStyle name="_Lws Portfolio -  Tss -Preliminary 1215 28" xfId="1041"/>
    <cellStyle name="_Lws Portfolio -  Tss -Preliminary 1215 29" xfId="1042"/>
    <cellStyle name="_Lws Portfolio -  Tss -Preliminary 1215 3" xfId="1043"/>
    <cellStyle name="_Lws Portfolio -  Tss -Preliminary 1215 30" xfId="1044"/>
    <cellStyle name="_Lws Portfolio -  Tss -Preliminary 1215 31" xfId="1045"/>
    <cellStyle name="_Lws Portfolio -  Tss -Preliminary 1215 32" xfId="1046"/>
    <cellStyle name="_Lws Portfolio -  Tss -Preliminary 1215 33" xfId="1047"/>
    <cellStyle name="_Lws Portfolio -  Tss -Preliminary 1215 34" xfId="1048"/>
    <cellStyle name="_Lws Portfolio -  Tss -Preliminary 1215 35" xfId="1049"/>
    <cellStyle name="_Lws Portfolio -  Tss -Preliminary 1215 4" xfId="1050"/>
    <cellStyle name="_Lws Portfolio -  Tss -Preliminary 1215 5" xfId="1051"/>
    <cellStyle name="_Lws Portfolio -  Tss -Preliminary 1215 6" xfId="1052"/>
    <cellStyle name="_Lws Portfolio -  Tss -Preliminary 1215 7" xfId="1053"/>
    <cellStyle name="_Lws Portfolio -  Tss -Preliminary 1215 8" xfId="1054"/>
    <cellStyle name="_Lws Portfolio -  Tss -Preliminary 1215 9" xfId="1055"/>
    <cellStyle name="_LWS Portfolio Comcode Alignment - Preliminary" xfId="1056"/>
    <cellStyle name="_LWS Portfolio Comcode Alignment - Preliminary 10" xfId="1057"/>
    <cellStyle name="_LWS Portfolio Comcode Alignment - Preliminary 11" xfId="1058"/>
    <cellStyle name="_LWS Portfolio Comcode Alignment - Preliminary 12" xfId="1059"/>
    <cellStyle name="_LWS Portfolio Comcode Alignment - Preliminary 13" xfId="1060"/>
    <cellStyle name="_LWS Portfolio Comcode Alignment - Preliminary 14" xfId="1061"/>
    <cellStyle name="_LWS Portfolio Comcode Alignment - Preliminary 15" xfId="1062"/>
    <cellStyle name="_LWS Portfolio Comcode Alignment - Preliminary 16" xfId="1063"/>
    <cellStyle name="_LWS Portfolio Comcode Alignment - Preliminary 17" xfId="1064"/>
    <cellStyle name="_LWS Portfolio Comcode Alignment - Preliminary 18" xfId="1065"/>
    <cellStyle name="_LWS Portfolio Comcode Alignment - Preliminary 19" xfId="1066"/>
    <cellStyle name="_LWS Portfolio Comcode Alignment - Preliminary 2" xfId="1067"/>
    <cellStyle name="_LWS Portfolio Comcode Alignment - Preliminary 20" xfId="1068"/>
    <cellStyle name="_LWS Portfolio Comcode Alignment - Preliminary 21" xfId="1069"/>
    <cellStyle name="_LWS Portfolio Comcode Alignment - Preliminary 22" xfId="1070"/>
    <cellStyle name="_LWS Portfolio Comcode Alignment - Preliminary 23" xfId="1071"/>
    <cellStyle name="_LWS Portfolio Comcode Alignment - Preliminary 24" xfId="1072"/>
    <cellStyle name="_LWS Portfolio Comcode Alignment - Preliminary 25" xfId="1073"/>
    <cellStyle name="_LWS Portfolio Comcode Alignment - Preliminary 26" xfId="1074"/>
    <cellStyle name="_LWS Portfolio Comcode Alignment - Preliminary 27" xfId="1075"/>
    <cellStyle name="_LWS Portfolio Comcode Alignment - Preliminary 28" xfId="1076"/>
    <cellStyle name="_LWS Portfolio Comcode Alignment - Preliminary 29" xfId="1077"/>
    <cellStyle name="_LWS Portfolio Comcode Alignment - Preliminary 3" xfId="1078"/>
    <cellStyle name="_LWS Portfolio Comcode Alignment - Preliminary 30" xfId="1079"/>
    <cellStyle name="_LWS Portfolio Comcode Alignment - Preliminary 31" xfId="1080"/>
    <cellStyle name="_LWS Portfolio Comcode Alignment - Preliminary 32" xfId="1081"/>
    <cellStyle name="_LWS Portfolio Comcode Alignment - Preliminary 33" xfId="1082"/>
    <cellStyle name="_LWS Portfolio Comcode Alignment - Preliminary 34" xfId="1083"/>
    <cellStyle name="_LWS Portfolio Comcode Alignment - Preliminary 35" xfId="1084"/>
    <cellStyle name="_LWS Portfolio Comcode Alignment - Preliminary 4" xfId="1085"/>
    <cellStyle name="_LWS Portfolio Comcode Alignment - Preliminary 5" xfId="1086"/>
    <cellStyle name="_LWS Portfolio Comcode Alignment - Preliminary 6" xfId="1087"/>
    <cellStyle name="_LWS Portfolio Comcode Alignment - Preliminary 7" xfId="1088"/>
    <cellStyle name="_LWS Portfolio Comcode Alignment - Preliminary 8" xfId="1089"/>
    <cellStyle name="_LWS Portfolio Comcode Alignment - Preliminary 9" xfId="1090"/>
    <cellStyle name="_LWS Portfolio Structure for FY 2003" xfId="1091"/>
    <cellStyle name="_LWS Portfolio Structure for FY 2003 10" xfId="1092"/>
    <cellStyle name="_LWS Portfolio Structure for FY 2003 11" xfId="1093"/>
    <cellStyle name="_LWS Portfolio Structure for FY 2003 12" xfId="1094"/>
    <cellStyle name="_LWS Portfolio Structure for FY 2003 13" xfId="1095"/>
    <cellStyle name="_LWS Portfolio Structure for FY 2003 14" xfId="1096"/>
    <cellStyle name="_LWS Portfolio Structure for FY 2003 15" xfId="1097"/>
    <cellStyle name="_LWS Portfolio Structure for FY 2003 16" xfId="1098"/>
    <cellStyle name="_LWS Portfolio Structure for FY 2003 17" xfId="1099"/>
    <cellStyle name="_LWS Portfolio Structure for FY 2003 18" xfId="1100"/>
    <cellStyle name="_LWS Portfolio Structure for FY 2003 19" xfId="1101"/>
    <cellStyle name="_LWS Portfolio Structure for FY 2003 2" xfId="1102"/>
    <cellStyle name="_LWS Portfolio Structure for FY 2003 20" xfId="1103"/>
    <cellStyle name="_LWS Portfolio Structure for FY 2003 21" xfId="1104"/>
    <cellStyle name="_LWS Portfolio Structure for FY 2003 22" xfId="1105"/>
    <cellStyle name="_LWS Portfolio Structure for FY 2003 23" xfId="1106"/>
    <cellStyle name="_LWS Portfolio Structure for FY 2003 24" xfId="1107"/>
    <cellStyle name="_LWS Portfolio Structure for FY 2003 25" xfId="1108"/>
    <cellStyle name="_LWS Portfolio Structure for FY 2003 26" xfId="1109"/>
    <cellStyle name="_LWS Portfolio Structure for FY 2003 27" xfId="1110"/>
    <cellStyle name="_LWS Portfolio Structure for FY 2003 28" xfId="1111"/>
    <cellStyle name="_LWS Portfolio Structure for FY 2003 29" xfId="1112"/>
    <cellStyle name="_LWS Portfolio Structure for FY 2003 3" xfId="1113"/>
    <cellStyle name="_LWS Portfolio Structure for FY 2003 30" xfId="1114"/>
    <cellStyle name="_LWS Portfolio Structure for FY 2003 31" xfId="1115"/>
    <cellStyle name="_LWS Portfolio Structure for FY 2003 32" xfId="1116"/>
    <cellStyle name="_LWS Portfolio Structure for FY 2003 33" xfId="1117"/>
    <cellStyle name="_LWS Portfolio Structure for FY 2003 34" xfId="1118"/>
    <cellStyle name="_LWS Portfolio Structure for FY 2003 35" xfId="1119"/>
    <cellStyle name="_LWS Portfolio Structure for FY 2003 4" xfId="1120"/>
    <cellStyle name="_LWS Portfolio Structure for FY 2003 5" xfId="1121"/>
    <cellStyle name="_LWS Portfolio Structure for FY 2003 6" xfId="1122"/>
    <cellStyle name="_LWS Portfolio Structure for FY 2003 7" xfId="1123"/>
    <cellStyle name="_LWS Portfolio Structure for FY 2003 8" xfId="1124"/>
    <cellStyle name="_LWS Portfolio Structure for FY 2003 9" xfId="1125"/>
    <cellStyle name="_Mayrev" xfId="1126"/>
    <cellStyle name="_Mayrev 10" xfId="1127"/>
    <cellStyle name="_Mayrev 11" xfId="1128"/>
    <cellStyle name="_Mayrev 12" xfId="1129"/>
    <cellStyle name="_Mayrev 13" xfId="1130"/>
    <cellStyle name="_Mayrev 14" xfId="1131"/>
    <cellStyle name="_Mayrev 15" xfId="1132"/>
    <cellStyle name="_Mayrev 16" xfId="1133"/>
    <cellStyle name="_Mayrev 17" xfId="1134"/>
    <cellStyle name="_Mayrev 18" xfId="1135"/>
    <cellStyle name="_Mayrev 19" xfId="1136"/>
    <cellStyle name="_Mayrev 2" xfId="1137"/>
    <cellStyle name="_Mayrev 20" xfId="1138"/>
    <cellStyle name="_Mayrev 21" xfId="1139"/>
    <cellStyle name="_Mayrev 22" xfId="1140"/>
    <cellStyle name="_Mayrev 23" xfId="1141"/>
    <cellStyle name="_Mayrev 24" xfId="1142"/>
    <cellStyle name="_Mayrev 25" xfId="1143"/>
    <cellStyle name="_Mayrev 26" xfId="1144"/>
    <cellStyle name="_Mayrev 27" xfId="1145"/>
    <cellStyle name="_Mayrev 28" xfId="1146"/>
    <cellStyle name="_Mayrev 29" xfId="1147"/>
    <cellStyle name="_Mayrev 3" xfId="1148"/>
    <cellStyle name="_Mayrev 30" xfId="1149"/>
    <cellStyle name="_Mayrev 31" xfId="1150"/>
    <cellStyle name="_Mayrev 32" xfId="1151"/>
    <cellStyle name="_Mayrev 33" xfId="1152"/>
    <cellStyle name="_Mayrev 34" xfId="1153"/>
    <cellStyle name="_Mayrev 35" xfId="1154"/>
    <cellStyle name="_Mayrev 4" xfId="1155"/>
    <cellStyle name="_Mayrev 5" xfId="1156"/>
    <cellStyle name="_Mayrev 6" xfId="1157"/>
    <cellStyle name="_Mayrev 7" xfId="1158"/>
    <cellStyle name="_Mayrev 8" xfId="1159"/>
    <cellStyle name="_Mayrev 9" xfId="1160"/>
    <cellStyle name="_MayrevWirelineRTS" xfId="1161"/>
    <cellStyle name="_MayrevWirelineRTS 10" xfId="1162"/>
    <cellStyle name="_MayrevWirelineRTS 11" xfId="1163"/>
    <cellStyle name="_MayrevWirelineRTS 12" xfId="1164"/>
    <cellStyle name="_MayrevWirelineRTS 13" xfId="1165"/>
    <cellStyle name="_MayrevWirelineRTS 14" xfId="1166"/>
    <cellStyle name="_MayrevWirelineRTS 15" xfId="1167"/>
    <cellStyle name="_MayrevWirelineRTS 16" xfId="1168"/>
    <cellStyle name="_MayrevWirelineRTS 17" xfId="1169"/>
    <cellStyle name="_MayrevWirelineRTS 18" xfId="1170"/>
    <cellStyle name="_MayrevWirelineRTS 19" xfId="1171"/>
    <cellStyle name="_MayrevWirelineRTS 2" xfId="1172"/>
    <cellStyle name="_MayrevWirelineRTS 20" xfId="1173"/>
    <cellStyle name="_MayrevWirelineRTS 21" xfId="1174"/>
    <cellStyle name="_MayrevWirelineRTS 22" xfId="1175"/>
    <cellStyle name="_MayrevWirelineRTS 23" xfId="1176"/>
    <cellStyle name="_MayrevWirelineRTS 24" xfId="1177"/>
    <cellStyle name="_MayrevWirelineRTS 25" xfId="1178"/>
    <cellStyle name="_MayrevWirelineRTS 26" xfId="1179"/>
    <cellStyle name="_MayrevWirelineRTS 27" xfId="1180"/>
    <cellStyle name="_MayrevWirelineRTS 28" xfId="1181"/>
    <cellStyle name="_MayrevWirelineRTS 29" xfId="1182"/>
    <cellStyle name="_MayrevWirelineRTS 3" xfId="1183"/>
    <cellStyle name="_MayrevWirelineRTS 30" xfId="1184"/>
    <cellStyle name="_MayrevWirelineRTS 31" xfId="1185"/>
    <cellStyle name="_MayrevWirelineRTS 32" xfId="1186"/>
    <cellStyle name="_MayrevWirelineRTS 33" xfId="1187"/>
    <cellStyle name="_MayrevWirelineRTS 34" xfId="1188"/>
    <cellStyle name="_MayrevWirelineRTS 35" xfId="1189"/>
    <cellStyle name="_MayrevWirelineRTS 4" xfId="1190"/>
    <cellStyle name="_MayrevWirelineRTS 5" xfId="1191"/>
    <cellStyle name="_MayrevWirelineRTS 6" xfId="1192"/>
    <cellStyle name="_MayrevWirelineRTS 7" xfId="1193"/>
    <cellStyle name="_MayrevWirelineRTS 8" xfId="1194"/>
    <cellStyle name="_MayrevWirelineRTS 9" xfId="1195"/>
    <cellStyle name="_n3k runIP Comcodes for Price Book" xfId="1196"/>
    <cellStyle name="_n3k runIP Comcodes for Price Book 10" xfId="1197"/>
    <cellStyle name="_n3k runIP Comcodes for Price Book 11" xfId="1198"/>
    <cellStyle name="_n3k runIP Comcodes for Price Book 12" xfId="1199"/>
    <cellStyle name="_n3k runIP Comcodes for Price Book 13" xfId="1200"/>
    <cellStyle name="_n3k runIP Comcodes for Price Book 14" xfId="1201"/>
    <cellStyle name="_n3k runIP Comcodes for Price Book 15" xfId="1202"/>
    <cellStyle name="_n3k runIP Comcodes for Price Book 16" xfId="1203"/>
    <cellStyle name="_n3k runIP Comcodes for Price Book 17" xfId="1204"/>
    <cellStyle name="_n3k runIP Comcodes for Price Book 18" xfId="1205"/>
    <cellStyle name="_n3k runIP Comcodes for Price Book 19" xfId="1206"/>
    <cellStyle name="_n3k runIP Comcodes for Price Book 2" xfId="1207"/>
    <cellStyle name="_n3k runIP Comcodes for Price Book 20" xfId="1208"/>
    <cellStyle name="_n3k runIP Comcodes for Price Book 21" xfId="1209"/>
    <cellStyle name="_n3k runIP Comcodes for Price Book 22" xfId="1210"/>
    <cellStyle name="_n3k runIP Comcodes for Price Book 23" xfId="1211"/>
    <cellStyle name="_n3k runIP Comcodes for Price Book 24" xfId="1212"/>
    <cellStyle name="_n3k runIP Comcodes for Price Book 25" xfId="1213"/>
    <cellStyle name="_n3k runIP Comcodes for Price Book 26" xfId="1214"/>
    <cellStyle name="_n3k runIP Comcodes for Price Book 27" xfId="1215"/>
    <cellStyle name="_n3k runIP Comcodes for Price Book 28" xfId="1216"/>
    <cellStyle name="_n3k runIP Comcodes for Price Book 29" xfId="1217"/>
    <cellStyle name="_n3k runIP Comcodes for Price Book 3" xfId="1218"/>
    <cellStyle name="_n3k runIP Comcodes for Price Book 30" xfId="1219"/>
    <cellStyle name="_n3k runIP Comcodes for Price Book 31" xfId="1220"/>
    <cellStyle name="_n3k runIP Comcodes for Price Book 32" xfId="1221"/>
    <cellStyle name="_n3k runIP Comcodes for Price Book 33" xfId="1222"/>
    <cellStyle name="_n3k runIP Comcodes for Price Book 34" xfId="1223"/>
    <cellStyle name="_n3k runIP Comcodes for Price Book 35" xfId="1224"/>
    <cellStyle name="_n3k runIP Comcodes for Price Book 4" xfId="1225"/>
    <cellStyle name="_n3k runIP Comcodes for Price Book 5" xfId="1226"/>
    <cellStyle name="_n3k runIP Comcodes for Price Book 6" xfId="1227"/>
    <cellStyle name="_n3k runIP Comcodes for Price Book 7" xfId="1228"/>
    <cellStyle name="_n3k runIP Comcodes for Price Book 8" xfId="1229"/>
    <cellStyle name="_n3k runIP Comcodes for Price Book 9" xfId="1230"/>
    <cellStyle name="_OPS analysis Prmry  2ndry Catg 04182003 Preliminary" xfId="1231"/>
    <cellStyle name="_OPS analysis Prmry  2ndry Catg 04182003 Preliminary 10" xfId="1232"/>
    <cellStyle name="_OPS analysis Prmry  2ndry Catg 04182003 Preliminary 11" xfId="1233"/>
    <cellStyle name="_OPS analysis Prmry  2ndry Catg 04182003 Preliminary 12" xfId="1234"/>
    <cellStyle name="_OPS analysis Prmry  2ndry Catg 04182003 Preliminary 13" xfId="1235"/>
    <cellStyle name="_OPS analysis Prmry  2ndry Catg 04182003 Preliminary 14" xfId="1236"/>
    <cellStyle name="_OPS analysis Prmry  2ndry Catg 04182003 Preliminary 15" xfId="1237"/>
    <cellStyle name="_OPS analysis Prmry  2ndry Catg 04182003 Preliminary 16" xfId="1238"/>
    <cellStyle name="_OPS analysis Prmry  2ndry Catg 04182003 Preliminary 17" xfId="1239"/>
    <cellStyle name="_OPS analysis Prmry  2ndry Catg 04182003 Preliminary 18" xfId="1240"/>
    <cellStyle name="_OPS analysis Prmry  2ndry Catg 04182003 Preliminary 19" xfId="1241"/>
    <cellStyle name="_OPS analysis Prmry  2ndry Catg 04182003 Preliminary 2" xfId="1242"/>
    <cellStyle name="_OPS analysis Prmry  2ndry Catg 04182003 Preliminary 20" xfId="1243"/>
    <cellStyle name="_OPS analysis Prmry  2ndry Catg 04182003 Preliminary 21" xfId="1244"/>
    <cellStyle name="_OPS analysis Prmry  2ndry Catg 04182003 Preliminary 22" xfId="1245"/>
    <cellStyle name="_OPS analysis Prmry  2ndry Catg 04182003 Preliminary 23" xfId="1246"/>
    <cellStyle name="_OPS analysis Prmry  2ndry Catg 04182003 Preliminary 24" xfId="1247"/>
    <cellStyle name="_OPS analysis Prmry  2ndry Catg 04182003 Preliminary 25" xfId="1248"/>
    <cellStyle name="_OPS analysis Prmry  2ndry Catg 04182003 Preliminary 26" xfId="1249"/>
    <cellStyle name="_OPS analysis Prmry  2ndry Catg 04182003 Preliminary 27" xfId="1250"/>
    <cellStyle name="_OPS analysis Prmry  2ndry Catg 04182003 Preliminary 28" xfId="1251"/>
    <cellStyle name="_OPS analysis Prmry  2ndry Catg 04182003 Preliminary 29" xfId="1252"/>
    <cellStyle name="_OPS analysis Prmry  2ndry Catg 04182003 Preliminary 3" xfId="1253"/>
    <cellStyle name="_OPS analysis Prmry  2ndry Catg 04182003 Preliminary 30" xfId="1254"/>
    <cellStyle name="_OPS analysis Prmry  2ndry Catg 04182003 Preliminary 31" xfId="1255"/>
    <cellStyle name="_OPS analysis Prmry  2ndry Catg 04182003 Preliminary 32" xfId="1256"/>
    <cellStyle name="_OPS analysis Prmry  2ndry Catg 04182003 Preliminary 33" xfId="1257"/>
    <cellStyle name="_OPS analysis Prmry  2ndry Catg 04182003 Preliminary 34" xfId="1258"/>
    <cellStyle name="_OPS analysis Prmry  2ndry Catg 04182003 Preliminary 35" xfId="1259"/>
    <cellStyle name="_OPS analysis Prmry  2ndry Catg 04182003 Preliminary 4" xfId="1260"/>
    <cellStyle name="_OPS analysis Prmry  2ndry Catg 04182003 Preliminary 5" xfId="1261"/>
    <cellStyle name="_OPS analysis Prmry  2ndry Catg 04182003 Preliminary 6" xfId="1262"/>
    <cellStyle name="_OPS analysis Prmry  2ndry Catg 04182003 Preliminary 7" xfId="1263"/>
    <cellStyle name="_OPS analysis Prmry  2ndry Catg 04182003 Preliminary 8" xfId="1264"/>
    <cellStyle name="_OPS analysis Prmry  2ndry Catg 04182003 Preliminary 9" xfId="1265"/>
    <cellStyle name="_Portfolio Structure svc products 090502 for Kathy" xfId="1266"/>
    <cellStyle name="_Portfolio Structure svc products 090502 for Kathy 10" xfId="1267"/>
    <cellStyle name="_Portfolio Structure svc products 090502 for Kathy 11" xfId="1268"/>
    <cellStyle name="_Portfolio Structure svc products 090502 for Kathy 12" xfId="1269"/>
    <cellStyle name="_Portfolio Structure svc products 090502 for Kathy 13" xfId="1270"/>
    <cellStyle name="_Portfolio Structure svc products 090502 for Kathy 14" xfId="1271"/>
    <cellStyle name="_Portfolio Structure svc products 090502 for Kathy 15" xfId="1272"/>
    <cellStyle name="_Portfolio Structure svc products 090502 for Kathy 16" xfId="1273"/>
    <cellStyle name="_Portfolio Structure svc products 090502 for Kathy 17" xfId="1274"/>
    <cellStyle name="_Portfolio Structure svc products 090502 for Kathy 18" xfId="1275"/>
    <cellStyle name="_Portfolio Structure svc products 090502 for Kathy 19" xfId="1276"/>
    <cellStyle name="_Portfolio Structure svc products 090502 for Kathy 2" xfId="1277"/>
    <cellStyle name="_Portfolio Structure svc products 090502 for Kathy 20" xfId="1278"/>
    <cellStyle name="_Portfolio Structure svc products 090502 for Kathy 21" xfId="1279"/>
    <cellStyle name="_Portfolio Structure svc products 090502 for Kathy 22" xfId="1280"/>
    <cellStyle name="_Portfolio Structure svc products 090502 for Kathy 23" xfId="1281"/>
    <cellStyle name="_Portfolio Structure svc products 090502 for Kathy 24" xfId="1282"/>
    <cellStyle name="_Portfolio Structure svc products 090502 for Kathy 25" xfId="1283"/>
    <cellStyle name="_Portfolio Structure svc products 090502 for Kathy 26" xfId="1284"/>
    <cellStyle name="_Portfolio Structure svc products 090502 for Kathy 27" xfId="1285"/>
    <cellStyle name="_Portfolio Structure svc products 090502 for Kathy 28" xfId="1286"/>
    <cellStyle name="_Portfolio Structure svc products 090502 for Kathy 29" xfId="1287"/>
    <cellStyle name="_Portfolio Structure svc products 090502 for Kathy 3" xfId="1288"/>
    <cellStyle name="_Portfolio Structure svc products 090502 for Kathy 30" xfId="1289"/>
    <cellStyle name="_Portfolio Structure svc products 090502 for Kathy 31" xfId="1290"/>
    <cellStyle name="_Portfolio Structure svc products 090502 for Kathy 32" xfId="1291"/>
    <cellStyle name="_Portfolio Structure svc products 090502 for Kathy 33" xfId="1292"/>
    <cellStyle name="_Portfolio Structure svc products 090502 for Kathy 34" xfId="1293"/>
    <cellStyle name="_Portfolio Structure svc products 090502 for Kathy 35" xfId="1294"/>
    <cellStyle name="_Portfolio Structure svc products 090502 for Kathy 4" xfId="1295"/>
    <cellStyle name="_Portfolio Structure svc products 090502 for Kathy 5" xfId="1296"/>
    <cellStyle name="_Portfolio Structure svc products 090502 for Kathy 6" xfId="1297"/>
    <cellStyle name="_Portfolio Structure svc products 090502 for Kathy 7" xfId="1298"/>
    <cellStyle name="_Portfolio Structure svc products 090502 for Kathy 8" xfId="1299"/>
    <cellStyle name="_Portfolio Structure svc products 090502 for Kathy 9" xfId="1300"/>
    <cellStyle name="_Q2 Mtnce MJE" xfId="1301"/>
    <cellStyle name="_Q2 Mtnce MJE 10" xfId="1302"/>
    <cellStyle name="_Q2 Mtnce MJE 11" xfId="1303"/>
    <cellStyle name="_Q2 Mtnce MJE 12" xfId="1304"/>
    <cellStyle name="_Q2 Mtnce MJE 13" xfId="1305"/>
    <cellStyle name="_Q2 Mtnce MJE 14" xfId="1306"/>
    <cellStyle name="_Q2 Mtnce MJE 15" xfId="1307"/>
    <cellStyle name="_Q2 Mtnce MJE 16" xfId="1308"/>
    <cellStyle name="_Q2 Mtnce MJE 17" xfId="1309"/>
    <cellStyle name="_Q2 Mtnce MJE 18" xfId="1310"/>
    <cellStyle name="_Q2 Mtnce MJE 19" xfId="1311"/>
    <cellStyle name="_Q2 Mtnce MJE 2" xfId="1312"/>
    <cellStyle name="_Q2 Mtnce MJE 20" xfId="1313"/>
    <cellStyle name="_Q2 Mtnce MJE 21" xfId="1314"/>
    <cellStyle name="_Q2 Mtnce MJE 22" xfId="1315"/>
    <cellStyle name="_Q2 Mtnce MJE 23" xfId="1316"/>
    <cellStyle name="_Q2 Mtnce MJE 24" xfId="1317"/>
    <cellStyle name="_Q2 Mtnce MJE 25" xfId="1318"/>
    <cellStyle name="_Q2 Mtnce MJE 26" xfId="1319"/>
    <cellStyle name="_Q2 Mtnce MJE 27" xfId="1320"/>
    <cellStyle name="_Q2 Mtnce MJE 28" xfId="1321"/>
    <cellStyle name="_Q2 Mtnce MJE 29" xfId="1322"/>
    <cellStyle name="_Q2 Mtnce MJE 3" xfId="1323"/>
    <cellStyle name="_Q2 Mtnce MJE 30" xfId="1324"/>
    <cellStyle name="_Q2 Mtnce MJE 31" xfId="1325"/>
    <cellStyle name="_Q2 Mtnce MJE 32" xfId="1326"/>
    <cellStyle name="_Q2 Mtnce MJE 33" xfId="1327"/>
    <cellStyle name="_Q2 Mtnce MJE 34" xfId="1328"/>
    <cellStyle name="_Q2 Mtnce MJE 35" xfId="1329"/>
    <cellStyle name="_Q2 Mtnce MJE 4" xfId="1330"/>
    <cellStyle name="_Q2 Mtnce MJE 5" xfId="1331"/>
    <cellStyle name="_Q2 Mtnce MJE 6" xfId="1332"/>
    <cellStyle name="_Q2 Mtnce MJE 7" xfId="1333"/>
    <cellStyle name="_Q2 Mtnce MJE 8" xfId="1334"/>
    <cellStyle name="_Q2 Mtnce MJE 9" xfId="1335"/>
    <cellStyle name="_revbyoffer_Dec" xfId="1336"/>
    <cellStyle name="_revbyoffer_Dec 10" xfId="1337"/>
    <cellStyle name="_revbyoffer_Dec 11" xfId="1338"/>
    <cellStyle name="_revbyoffer_Dec 12" xfId="1339"/>
    <cellStyle name="_revbyoffer_Dec 13" xfId="1340"/>
    <cellStyle name="_revbyoffer_Dec 14" xfId="1341"/>
    <cellStyle name="_revbyoffer_Dec 15" xfId="1342"/>
    <cellStyle name="_revbyoffer_Dec 16" xfId="1343"/>
    <cellStyle name="_revbyoffer_Dec 17" xfId="1344"/>
    <cellStyle name="_revbyoffer_Dec 18" xfId="1345"/>
    <cellStyle name="_revbyoffer_Dec 19" xfId="1346"/>
    <cellStyle name="_revbyoffer_Dec 2" xfId="1347"/>
    <cellStyle name="_revbyoffer_Dec 20" xfId="1348"/>
    <cellStyle name="_revbyoffer_Dec 21" xfId="1349"/>
    <cellStyle name="_revbyoffer_Dec 22" xfId="1350"/>
    <cellStyle name="_revbyoffer_Dec 23" xfId="1351"/>
    <cellStyle name="_revbyoffer_Dec 24" xfId="1352"/>
    <cellStyle name="_revbyoffer_Dec 25" xfId="1353"/>
    <cellStyle name="_revbyoffer_Dec 26" xfId="1354"/>
    <cellStyle name="_revbyoffer_Dec 27" xfId="1355"/>
    <cellStyle name="_revbyoffer_Dec 28" xfId="1356"/>
    <cellStyle name="_revbyoffer_Dec 29" xfId="1357"/>
    <cellStyle name="_revbyoffer_Dec 3" xfId="1358"/>
    <cellStyle name="_revbyoffer_Dec 30" xfId="1359"/>
    <cellStyle name="_revbyoffer_Dec 31" xfId="1360"/>
    <cellStyle name="_revbyoffer_Dec 32" xfId="1361"/>
    <cellStyle name="_revbyoffer_Dec 33" xfId="1362"/>
    <cellStyle name="_revbyoffer_Dec 34" xfId="1363"/>
    <cellStyle name="_revbyoffer_Dec 35" xfId="1364"/>
    <cellStyle name="_revbyoffer_Dec 4" xfId="1365"/>
    <cellStyle name="_revbyoffer_Dec 5" xfId="1366"/>
    <cellStyle name="_revbyoffer_Dec 6" xfId="1367"/>
    <cellStyle name="_revbyoffer_Dec 7" xfId="1368"/>
    <cellStyle name="_revbyoffer_Dec 8" xfId="1369"/>
    <cellStyle name="_revbyoffer_Dec 9" xfId="1370"/>
    <cellStyle name="_Service product listing 091102" xfId="1371"/>
    <cellStyle name="_Service product listing 091102 10" xfId="1372"/>
    <cellStyle name="_Service product listing 091102 11" xfId="1373"/>
    <cellStyle name="_Service product listing 091102 12" xfId="1374"/>
    <cellStyle name="_Service product listing 091102 13" xfId="1375"/>
    <cellStyle name="_Service product listing 091102 14" xfId="1376"/>
    <cellStyle name="_Service product listing 091102 15" xfId="1377"/>
    <cellStyle name="_Service product listing 091102 16" xfId="1378"/>
    <cellStyle name="_Service product listing 091102 17" xfId="1379"/>
    <cellStyle name="_Service product listing 091102 18" xfId="1380"/>
    <cellStyle name="_Service product listing 091102 19" xfId="1381"/>
    <cellStyle name="_Service product listing 091102 2" xfId="1382"/>
    <cellStyle name="_Service product listing 091102 20" xfId="1383"/>
    <cellStyle name="_Service product listing 091102 21" xfId="1384"/>
    <cellStyle name="_Service product listing 091102 22" xfId="1385"/>
    <cellStyle name="_Service product listing 091102 23" xfId="1386"/>
    <cellStyle name="_Service product listing 091102 24" xfId="1387"/>
    <cellStyle name="_Service product listing 091102 25" xfId="1388"/>
    <cellStyle name="_Service product listing 091102 26" xfId="1389"/>
    <cellStyle name="_Service product listing 091102 27" xfId="1390"/>
    <cellStyle name="_Service product listing 091102 28" xfId="1391"/>
    <cellStyle name="_Service product listing 091102 29" xfId="1392"/>
    <cellStyle name="_Service product listing 091102 3" xfId="1393"/>
    <cellStyle name="_Service product listing 091102 30" xfId="1394"/>
    <cellStyle name="_Service product listing 091102 31" xfId="1395"/>
    <cellStyle name="_Service product listing 091102 32" xfId="1396"/>
    <cellStyle name="_Service product listing 091102 33" xfId="1397"/>
    <cellStyle name="_Service product listing 091102 34" xfId="1398"/>
    <cellStyle name="_Service product listing 091102 35" xfId="1399"/>
    <cellStyle name="_Service product listing 091102 4" xfId="1400"/>
    <cellStyle name="_Service product listing 091102 5" xfId="1401"/>
    <cellStyle name="_Service product listing 091102 6" xfId="1402"/>
    <cellStyle name="_Service product listing 091102 7" xfId="1403"/>
    <cellStyle name="_Service product listing 091102 8" xfId="1404"/>
    <cellStyle name="_Service product listing 091102 9" xfId="1405"/>
    <cellStyle name="_Sheet2" xfId="1406"/>
    <cellStyle name="_Sheet2 10" xfId="1407"/>
    <cellStyle name="_Sheet2 11" xfId="1408"/>
    <cellStyle name="_Sheet2 12" xfId="1409"/>
    <cellStyle name="_Sheet2 13" xfId="1410"/>
    <cellStyle name="_Sheet2 14" xfId="1411"/>
    <cellStyle name="_Sheet2 15" xfId="1412"/>
    <cellStyle name="_Sheet2 16" xfId="1413"/>
    <cellStyle name="_Sheet2 17" xfId="1414"/>
    <cellStyle name="_Sheet2 18" xfId="1415"/>
    <cellStyle name="_Sheet2 19" xfId="1416"/>
    <cellStyle name="_Sheet2 2" xfId="1417"/>
    <cellStyle name="_Sheet2 20" xfId="1418"/>
    <cellStyle name="_Sheet2 21" xfId="1419"/>
    <cellStyle name="_Sheet2 22" xfId="1420"/>
    <cellStyle name="_Sheet2 23" xfId="1421"/>
    <cellStyle name="_Sheet2 24" xfId="1422"/>
    <cellStyle name="_Sheet2 25" xfId="1423"/>
    <cellStyle name="_Sheet2 26" xfId="1424"/>
    <cellStyle name="_Sheet2 27" xfId="1425"/>
    <cellStyle name="_Sheet2 28" xfId="1426"/>
    <cellStyle name="_Sheet2 29" xfId="1427"/>
    <cellStyle name="_Sheet2 3" xfId="1428"/>
    <cellStyle name="_Sheet2 30" xfId="1429"/>
    <cellStyle name="_Sheet2 31" xfId="1430"/>
    <cellStyle name="_Sheet2 32" xfId="1431"/>
    <cellStyle name="_Sheet2 33" xfId="1432"/>
    <cellStyle name="_Sheet2 34" xfId="1433"/>
    <cellStyle name="_Sheet2 35" xfId="1434"/>
    <cellStyle name="_Sheet2 4" xfId="1435"/>
    <cellStyle name="_Sheet2 5" xfId="1436"/>
    <cellStyle name="_Sheet2 6" xfId="1437"/>
    <cellStyle name="_Sheet2 7" xfId="1438"/>
    <cellStyle name="_Sheet2 8" xfId="1439"/>
    <cellStyle name="_Sheet2 9" xfId="1440"/>
    <cellStyle name="_Supercomcode template for VQIP Appliance Mtce codes 4-11-07" xfId="1441"/>
    <cellStyle name="_Supercomcode template for VQIP Appliance Mtce codes 4-11-07 10" xfId="1442"/>
    <cellStyle name="_Supercomcode template for VQIP Appliance Mtce codes 4-11-07 11" xfId="1443"/>
    <cellStyle name="_Supercomcode template for VQIP Appliance Mtce codes 4-11-07 12" xfId="1444"/>
    <cellStyle name="_Supercomcode template for VQIP Appliance Mtce codes 4-11-07 13" xfId="1445"/>
    <cellStyle name="_Supercomcode template for VQIP Appliance Mtce codes 4-11-07 14" xfId="1446"/>
    <cellStyle name="_Supercomcode template for VQIP Appliance Mtce codes 4-11-07 15" xfId="1447"/>
    <cellStyle name="_Supercomcode template for VQIP Appliance Mtce codes 4-11-07 16" xfId="1448"/>
    <cellStyle name="_Supercomcode template for VQIP Appliance Mtce codes 4-11-07 17" xfId="1449"/>
    <cellStyle name="_Supercomcode template for VQIP Appliance Mtce codes 4-11-07 18" xfId="1450"/>
    <cellStyle name="_Supercomcode template for VQIP Appliance Mtce codes 4-11-07 19" xfId="1451"/>
    <cellStyle name="_Supercomcode template for VQIP Appliance Mtce codes 4-11-07 2" xfId="1452"/>
    <cellStyle name="_Supercomcode template for VQIP Appliance Mtce codes 4-11-07 20" xfId="1453"/>
    <cellStyle name="_Supercomcode template for VQIP Appliance Mtce codes 4-11-07 21" xfId="1454"/>
    <cellStyle name="_Supercomcode template for VQIP Appliance Mtce codes 4-11-07 22" xfId="1455"/>
    <cellStyle name="_Supercomcode template for VQIP Appliance Mtce codes 4-11-07 23" xfId="1456"/>
    <cellStyle name="_Supercomcode template for VQIP Appliance Mtce codes 4-11-07 24" xfId="1457"/>
    <cellStyle name="_Supercomcode template for VQIP Appliance Mtce codes 4-11-07 25" xfId="1458"/>
    <cellStyle name="_Supercomcode template for VQIP Appliance Mtce codes 4-11-07 26" xfId="1459"/>
    <cellStyle name="_Supercomcode template for VQIP Appliance Mtce codes 4-11-07 27" xfId="1460"/>
    <cellStyle name="_Supercomcode template for VQIP Appliance Mtce codes 4-11-07 28" xfId="1461"/>
    <cellStyle name="_Supercomcode template for VQIP Appliance Mtce codes 4-11-07 29" xfId="1462"/>
    <cellStyle name="_Supercomcode template for VQIP Appliance Mtce codes 4-11-07 3" xfId="1463"/>
    <cellStyle name="_Supercomcode template for VQIP Appliance Mtce codes 4-11-07 30" xfId="1464"/>
    <cellStyle name="_Supercomcode template for VQIP Appliance Mtce codes 4-11-07 31" xfId="1465"/>
    <cellStyle name="_Supercomcode template for VQIP Appliance Mtce codes 4-11-07 32" xfId="1466"/>
    <cellStyle name="_Supercomcode template for VQIP Appliance Mtce codes 4-11-07 33" xfId="1467"/>
    <cellStyle name="_Supercomcode template for VQIP Appliance Mtce codes 4-11-07 34" xfId="1468"/>
    <cellStyle name="_Supercomcode template for VQIP Appliance Mtce codes 4-11-07 35" xfId="1469"/>
    <cellStyle name="_Supercomcode template for VQIP Appliance Mtce codes 4-11-07 4" xfId="1470"/>
    <cellStyle name="_Supercomcode template for VQIP Appliance Mtce codes 4-11-07 5" xfId="1471"/>
    <cellStyle name="_Supercomcode template for VQIP Appliance Mtce codes 4-11-07 6" xfId="1472"/>
    <cellStyle name="_Supercomcode template for VQIP Appliance Mtce codes 4-11-07 7" xfId="1473"/>
    <cellStyle name="_Supercomcode template for VQIP Appliance Mtce codes 4-11-07 8" xfId="1474"/>
    <cellStyle name="_Supercomcode template for VQIP Appliance Mtce codes 4-11-07 9" xfId="1475"/>
    <cellStyle name="_TSS" xfId="1476"/>
    <cellStyle name="_TSS 10" xfId="1477"/>
    <cellStyle name="_TSS 11" xfId="1478"/>
    <cellStyle name="_TSS 12" xfId="1479"/>
    <cellStyle name="_TSS 13" xfId="1480"/>
    <cellStyle name="_TSS 14" xfId="1481"/>
    <cellStyle name="_TSS 15" xfId="1482"/>
    <cellStyle name="_TSS 16" xfId="1483"/>
    <cellStyle name="_TSS 17" xfId="1484"/>
    <cellStyle name="_TSS 18" xfId="1485"/>
    <cellStyle name="_TSS 19" xfId="1486"/>
    <cellStyle name="_TSS 2" xfId="1487"/>
    <cellStyle name="_TSS 20" xfId="1488"/>
    <cellStyle name="_TSS 21" xfId="1489"/>
    <cellStyle name="_TSS 22" xfId="1490"/>
    <cellStyle name="_TSS 23" xfId="1491"/>
    <cellStyle name="_TSS 24" xfId="1492"/>
    <cellStyle name="_TSS 25" xfId="1493"/>
    <cellStyle name="_TSS 26" xfId="1494"/>
    <cellStyle name="_TSS 27" xfId="1495"/>
    <cellStyle name="_TSS 28" xfId="1496"/>
    <cellStyle name="_TSS 29" xfId="1497"/>
    <cellStyle name="_TSS 3" xfId="1498"/>
    <cellStyle name="_TSS 30" xfId="1499"/>
    <cellStyle name="_TSS 31" xfId="1500"/>
    <cellStyle name="_TSS 32" xfId="1501"/>
    <cellStyle name="_TSS 33" xfId="1502"/>
    <cellStyle name="_TSS 34" xfId="1503"/>
    <cellStyle name="_TSS 35" xfId="1504"/>
    <cellStyle name="_TSS 4" xfId="1505"/>
    <cellStyle name="_TSS 5" xfId="1506"/>
    <cellStyle name="_TSS 6" xfId="1507"/>
    <cellStyle name="_TSS 7" xfId="1508"/>
    <cellStyle name="_TSS 8" xfId="1509"/>
    <cellStyle name="_TSS 9" xfId="1510"/>
    <cellStyle name="_TSSCodeSum" xfId="1511"/>
    <cellStyle name="_TSSCodeSum 10" xfId="1512"/>
    <cellStyle name="_TSSCodeSum 11" xfId="1513"/>
    <cellStyle name="_TSSCodeSum 12" xfId="1514"/>
    <cellStyle name="_TSSCodeSum 13" xfId="1515"/>
    <cellStyle name="_TSSCodeSum 14" xfId="1516"/>
    <cellStyle name="_TSSCodeSum 15" xfId="1517"/>
    <cellStyle name="_TSSCodeSum 16" xfId="1518"/>
    <cellStyle name="_TSSCodeSum 17" xfId="1519"/>
    <cellStyle name="_TSSCodeSum 18" xfId="1520"/>
    <cellStyle name="_TSSCodeSum 19" xfId="1521"/>
    <cellStyle name="_TSSCodeSum 2" xfId="1522"/>
    <cellStyle name="_TSSCodeSum 20" xfId="1523"/>
    <cellStyle name="_TSSCodeSum 21" xfId="1524"/>
    <cellStyle name="_TSSCodeSum 22" xfId="1525"/>
    <cellStyle name="_TSSCodeSum 23" xfId="1526"/>
    <cellStyle name="_TSSCodeSum 24" xfId="1527"/>
    <cellStyle name="_TSSCodeSum 25" xfId="1528"/>
    <cellStyle name="_TSSCodeSum 26" xfId="1529"/>
    <cellStyle name="_TSSCodeSum 27" xfId="1530"/>
    <cellStyle name="_TSSCodeSum 28" xfId="1531"/>
    <cellStyle name="_TSSCodeSum 29" xfId="1532"/>
    <cellStyle name="_TSSCodeSum 3" xfId="1533"/>
    <cellStyle name="_TSSCodeSum 30" xfId="1534"/>
    <cellStyle name="_TSSCodeSum 31" xfId="1535"/>
    <cellStyle name="_TSSCodeSum 32" xfId="1536"/>
    <cellStyle name="_TSSCodeSum 33" xfId="1537"/>
    <cellStyle name="_TSSCodeSum 34" xfId="1538"/>
    <cellStyle name="_TSSCodeSum 35" xfId="1539"/>
    <cellStyle name="_TSSCodeSum 4" xfId="1540"/>
    <cellStyle name="_TSSCodeSum 5" xfId="1541"/>
    <cellStyle name="_TSSCodeSum 6" xfId="1542"/>
    <cellStyle name="_TSSCodeSum 7" xfId="1543"/>
    <cellStyle name="_TSSCodeSum 8" xfId="1544"/>
    <cellStyle name="_TSSCodeSum 9" xfId="1545"/>
    <cellStyle name="=C:\WINDOWS\SYSTEM32\COMMAND.COM" xfId="80"/>
    <cellStyle name="=C:\WINDOWS\SYSTEM32\COMMAND.COM 10" xfId="1546"/>
    <cellStyle name="=C:\WINDOWS\SYSTEM32\COMMAND.COM 11" xfId="1547"/>
    <cellStyle name="=C:\WINDOWS\SYSTEM32\COMMAND.COM 12" xfId="1548"/>
    <cellStyle name="=C:\WINDOWS\SYSTEM32\COMMAND.COM 13" xfId="1549"/>
    <cellStyle name="=C:\WINDOWS\SYSTEM32\COMMAND.COM 14" xfId="1550"/>
    <cellStyle name="=C:\WINDOWS\SYSTEM32\COMMAND.COM 15" xfId="1551"/>
    <cellStyle name="=C:\WINDOWS\SYSTEM32\COMMAND.COM 16" xfId="1552"/>
    <cellStyle name="=C:\WINDOWS\SYSTEM32\COMMAND.COM 17" xfId="1553"/>
    <cellStyle name="=C:\WINDOWS\SYSTEM32\COMMAND.COM 18" xfId="1554"/>
    <cellStyle name="=C:\WINDOWS\SYSTEM32\COMMAND.COM 19" xfId="1555"/>
    <cellStyle name="=C:\WINDOWS\SYSTEM32\COMMAND.COM 2" xfId="1556"/>
    <cellStyle name="=C:\WINDOWS\SYSTEM32\COMMAND.COM 20" xfId="1557"/>
    <cellStyle name="=C:\WINDOWS\SYSTEM32\COMMAND.COM 21" xfId="1558"/>
    <cellStyle name="=C:\WINDOWS\SYSTEM32\COMMAND.COM 22" xfId="1559"/>
    <cellStyle name="=C:\WINDOWS\SYSTEM32\COMMAND.COM 23" xfId="1560"/>
    <cellStyle name="=C:\WINDOWS\SYSTEM32\COMMAND.COM 24" xfId="1561"/>
    <cellStyle name="=C:\WINDOWS\SYSTEM32\COMMAND.COM 25" xfId="1562"/>
    <cellStyle name="=C:\WINDOWS\SYSTEM32\COMMAND.COM 26" xfId="1563"/>
    <cellStyle name="=C:\WINDOWS\SYSTEM32\COMMAND.COM 27" xfId="1564"/>
    <cellStyle name="=C:\WINDOWS\SYSTEM32\COMMAND.COM 28" xfId="1565"/>
    <cellStyle name="=C:\WINDOWS\SYSTEM32\COMMAND.COM 29" xfId="1566"/>
    <cellStyle name="=C:\WINDOWS\SYSTEM32\COMMAND.COM 3" xfId="1567"/>
    <cellStyle name="=C:\WINDOWS\SYSTEM32\COMMAND.COM 30" xfId="1568"/>
    <cellStyle name="=C:\WINDOWS\SYSTEM32\COMMAND.COM 31" xfId="1569"/>
    <cellStyle name="=C:\WINDOWS\SYSTEM32\COMMAND.COM 32" xfId="1570"/>
    <cellStyle name="=C:\WINDOWS\SYSTEM32\COMMAND.COM 33" xfId="1571"/>
    <cellStyle name="=C:\WINDOWS\SYSTEM32\COMMAND.COM 34" xfId="1572"/>
    <cellStyle name="=C:\WINDOWS\SYSTEM32\COMMAND.COM 35" xfId="1573"/>
    <cellStyle name="=C:\WINDOWS\SYSTEM32\COMMAND.COM 36" xfId="1574"/>
    <cellStyle name="=C:\WINDOWS\SYSTEM32\COMMAND.COM 37" xfId="1575"/>
    <cellStyle name="=C:\WINDOWS\SYSTEM32\COMMAND.COM 38" xfId="1576"/>
    <cellStyle name="=C:\WINDOWS\SYSTEM32\COMMAND.COM 39" xfId="1577"/>
    <cellStyle name="=C:\WINDOWS\SYSTEM32\COMMAND.COM 4" xfId="1578"/>
    <cellStyle name="=C:\WINDOWS\SYSTEM32\COMMAND.COM 40" xfId="1579"/>
    <cellStyle name="=C:\WINDOWS\SYSTEM32\COMMAND.COM 41" xfId="1580"/>
    <cellStyle name="=C:\WINDOWS\SYSTEM32\COMMAND.COM 42" xfId="1581"/>
    <cellStyle name="=C:\WINDOWS\SYSTEM32\COMMAND.COM 43" xfId="1582"/>
    <cellStyle name="=C:\WINDOWS\SYSTEM32\COMMAND.COM 44" xfId="1583"/>
    <cellStyle name="=C:\WINDOWS\SYSTEM32\COMMAND.COM 45" xfId="1584"/>
    <cellStyle name="=C:\WINDOWS\SYSTEM32\COMMAND.COM 46" xfId="1585"/>
    <cellStyle name="=C:\WINDOWS\SYSTEM32\COMMAND.COM 5" xfId="1586"/>
    <cellStyle name="=C:\WINDOWS\SYSTEM32\COMMAND.COM 6" xfId="1587"/>
    <cellStyle name="=C:\WINDOWS\SYSTEM32\COMMAND.COM 7" xfId="1588"/>
    <cellStyle name="=C:\WINDOWS\SYSTEM32\COMMAND.COM 8" xfId="1589"/>
    <cellStyle name="=C:\WINDOWS\SYSTEM32\COMMAND.COM 9" xfId="1590"/>
    <cellStyle name="0" xfId="1591"/>
    <cellStyle name="0%" xfId="1592"/>
    <cellStyle name="0,0_x000a__x000a_NA_x000a__x000a_" xfId="1593"/>
    <cellStyle name="0,0_x000d__x000a_NA_x000d__x000a_" xfId="1594"/>
    <cellStyle name="0,0_x000d__x000a_NA_x000d__x000a_ 10" xfId="1595"/>
    <cellStyle name="0,0_x000d__x000a_NA_x000d__x000a_ 11" xfId="1596"/>
    <cellStyle name="0,0_x000d__x000a_NA_x000d__x000a_ 12" xfId="1597"/>
    <cellStyle name="0,0_x000d__x000a_NA_x000d__x000a_ 13" xfId="1598"/>
    <cellStyle name="0,0_x000d__x000a_NA_x000d__x000a_ 14" xfId="1599"/>
    <cellStyle name="0,0_x000d__x000a_NA_x000d__x000a_ 15" xfId="1600"/>
    <cellStyle name="0,0_x000d__x000a_NA_x000d__x000a_ 16" xfId="1601"/>
    <cellStyle name="0,0_x000d__x000a_NA_x000d__x000a_ 17" xfId="1602"/>
    <cellStyle name="0,0_x000d__x000a_NA_x000d__x000a_ 18" xfId="1603"/>
    <cellStyle name="0,0_x000d__x000a_NA_x000d__x000a_ 19" xfId="1604"/>
    <cellStyle name="0,0_x000d__x000a_NA_x000d__x000a_ 2" xfId="1605"/>
    <cellStyle name="0,0_x000d__x000a_NA_x000d__x000a_ 2 10" xfId="1606"/>
    <cellStyle name="0,0_x000d__x000a_NA_x000d__x000a_ 2 11" xfId="1607"/>
    <cellStyle name="0,0_x000d__x000a_NA_x000d__x000a_ 2 12" xfId="1608"/>
    <cellStyle name="0,0_x000d__x000a_NA_x000d__x000a_ 2 13" xfId="1609"/>
    <cellStyle name="0,0_x000d__x000a_NA_x000d__x000a_ 2 14" xfId="1610"/>
    <cellStyle name="0,0_x000d__x000a_NA_x000d__x000a_ 2 15" xfId="1611"/>
    <cellStyle name="0,0_x000d__x000a_NA_x000d__x000a_ 2 16" xfId="1612"/>
    <cellStyle name="0,0_x000d__x000a_NA_x000d__x000a_ 2 17" xfId="1613"/>
    <cellStyle name="0,0_x000d__x000a_NA_x000d__x000a_ 2 18" xfId="1614"/>
    <cellStyle name="0,0_x000d__x000a_NA_x000d__x000a_ 2 19" xfId="1615"/>
    <cellStyle name="0,0_x000d__x000a_NA_x000d__x000a_ 2 2" xfId="1616"/>
    <cellStyle name="0,0_x000d__x000a_NA_x000d__x000a_ 2 2 10" xfId="1617"/>
    <cellStyle name="0,0_x000d__x000a_NA_x000d__x000a_ 2 2 11" xfId="1618"/>
    <cellStyle name="0,0_x000d__x000a_NA_x000d__x000a_ 2 2 12" xfId="1619"/>
    <cellStyle name="0,0_x000d__x000a_NA_x000d__x000a_ 2 2 13" xfId="1620"/>
    <cellStyle name="0,0_x000d__x000a_NA_x000d__x000a_ 2 2 14" xfId="1621"/>
    <cellStyle name="0,0_x000d__x000a_NA_x000d__x000a_ 2 2 15" xfId="1622"/>
    <cellStyle name="0,0_x000d__x000a_NA_x000d__x000a_ 2 2 16" xfId="1623"/>
    <cellStyle name="0,0_x000d__x000a_NA_x000d__x000a_ 2 2 17" xfId="1624"/>
    <cellStyle name="0,0_x000d__x000a_NA_x000d__x000a_ 2 2 18" xfId="1625"/>
    <cellStyle name="0,0_x000d__x000a_NA_x000d__x000a_ 2 2 19" xfId="1626"/>
    <cellStyle name="0,0_x000d__x000a_NA_x000d__x000a_ 2 2 2" xfId="1627"/>
    <cellStyle name="0,0_x000d__x000a_NA_x000d__x000a_ 2 2 20" xfId="1628"/>
    <cellStyle name="0,0_x000d__x000a_NA_x000d__x000a_ 2 2 21" xfId="1629"/>
    <cellStyle name="0,0_x000d__x000a_NA_x000d__x000a_ 2 2 22" xfId="1630"/>
    <cellStyle name="0,0_x000d__x000a_NA_x000d__x000a_ 2 2 23" xfId="1631"/>
    <cellStyle name="0,0_x000d__x000a_NA_x000d__x000a_ 2 2 24" xfId="1632"/>
    <cellStyle name="0,0_x000d__x000a_NA_x000d__x000a_ 2 2 25" xfId="1633"/>
    <cellStyle name="0,0_x000d__x000a_NA_x000d__x000a_ 2 2 26" xfId="1634"/>
    <cellStyle name="0,0_x000d__x000a_NA_x000d__x000a_ 2 2 27" xfId="1635"/>
    <cellStyle name="0,0_x000d__x000a_NA_x000d__x000a_ 2 2 28" xfId="1636"/>
    <cellStyle name="0,0_x000d__x000a_NA_x000d__x000a_ 2 2 29" xfId="1637"/>
    <cellStyle name="0,0_x000d__x000a_NA_x000d__x000a_ 2 2 3" xfId="1638"/>
    <cellStyle name="0,0_x000d__x000a_NA_x000d__x000a_ 2 2 30" xfId="1639"/>
    <cellStyle name="0,0_x000d__x000a_NA_x000d__x000a_ 2 2 31" xfId="1640"/>
    <cellStyle name="0,0_x000d__x000a_NA_x000d__x000a_ 2 2 32" xfId="1641"/>
    <cellStyle name="0,0_x000d__x000a_NA_x000d__x000a_ 2 2 33" xfId="1642"/>
    <cellStyle name="0,0_x000d__x000a_NA_x000d__x000a_ 2 2 34" xfId="1643"/>
    <cellStyle name="0,0_x000d__x000a_NA_x000d__x000a_ 2 2 35" xfId="1644"/>
    <cellStyle name="0,0_x000d__x000a_NA_x000d__x000a_ 2 2 4" xfId="1645"/>
    <cellStyle name="0,0_x000d__x000a_NA_x000d__x000a_ 2 2 5" xfId="1646"/>
    <cellStyle name="0,0_x000d__x000a_NA_x000d__x000a_ 2 2 6" xfId="1647"/>
    <cellStyle name="0,0_x000d__x000a_NA_x000d__x000a_ 2 2 7" xfId="1648"/>
    <cellStyle name="0,0_x000d__x000a_NA_x000d__x000a_ 2 2 8" xfId="1649"/>
    <cellStyle name="0,0_x000d__x000a_NA_x000d__x000a_ 2 2 9" xfId="1650"/>
    <cellStyle name="0,0_x000d__x000a_NA_x000d__x000a_ 2 20" xfId="1651"/>
    <cellStyle name="0,0_x000d__x000a_NA_x000d__x000a_ 2 21" xfId="1652"/>
    <cellStyle name="0,0_x000d__x000a_NA_x000d__x000a_ 2 22" xfId="1653"/>
    <cellStyle name="0,0_x000d__x000a_NA_x000d__x000a_ 2 23" xfId="1654"/>
    <cellStyle name="0,0_x000d__x000a_NA_x000d__x000a_ 2 24" xfId="1655"/>
    <cellStyle name="0,0_x000d__x000a_NA_x000d__x000a_ 2 25" xfId="1656"/>
    <cellStyle name="0,0_x000d__x000a_NA_x000d__x000a_ 2 26" xfId="1657"/>
    <cellStyle name="0,0_x000d__x000a_NA_x000d__x000a_ 2 27" xfId="1658"/>
    <cellStyle name="0,0_x000d__x000a_NA_x000d__x000a_ 2 28" xfId="1659"/>
    <cellStyle name="0,0_x000d__x000a_NA_x000d__x000a_ 2 29" xfId="1660"/>
    <cellStyle name="0,0_x000d__x000a_NA_x000d__x000a_ 2 3" xfId="1661"/>
    <cellStyle name="0,0_x000d__x000a_NA_x000d__x000a_ 2 30" xfId="1662"/>
    <cellStyle name="0,0_x000d__x000a_NA_x000d__x000a_ 2 31" xfId="1663"/>
    <cellStyle name="0,0_x000d__x000a_NA_x000d__x000a_ 2 32" xfId="1664"/>
    <cellStyle name="0,0_x000d__x000a_NA_x000d__x000a_ 2 33" xfId="1665"/>
    <cellStyle name="0,0_x000d__x000a_NA_x000d__x000a_ 2 34" xfId="1666"/>
    <cellStyle name="0,0_x000d__x000a_NA_x000d__x000a_ 2 35" xfId="1667"/>
    <cellStyle name="0,0_x000d__x000a_NA_x000d__x000a_ 2 36" xfId="1668"/>
    <cellStyle name="0,0_x000d__x000a_NA_x000d__x000a_ 2 37" xfId="1669"/>
    <cellStyle name="0,0_x000d__x000a_NA_x000d__x000a_ 2 38" xfId="1670"/>
    <cellStyle name="0,0_x000d__x000a_NA_x000d__x000a_ 2 39" xfId="1671"/>
    <cellStyle name="0,0_x000d__x000a_NA_x000d__x000a_ 2 4" xfId="1672"/>
    <cellStyle name="0,0_x000d__x000a_NA_x000d__x000a_ 2 40" xfId="1673"/>
    <cellStyle name="0,0_x000d__x000a_NA_x000d__x000a_ 2 41" xfId="1674"/>
    <cellStyle name="0,0_x000d__x000a_NA_x000d__x000a_ 2 42" xfId="1675"/>
    <cellStyle name="0,0_x000d__x000a_NA_x000d__x000a_ 2 43" xfId="1676"/>
    <cellStyle name="0,0_x000d__x000a_NA_x000d__x000a_ 2 44" xfId="1677"/>
    <cellStyle name="0,0_x000d__x000a_NA_x000d__x000a_ 2 45" xfId="1678"/>
    <cellStyle name="0,0_x000d__x000a_NA_x000d__x000a_ 2 46" xfId="1679"/>
    <cellStyle name="0,0_x000d__x000a_NA_x000d__x000a_ 2 47" xfId="1680"/>
    <cellStyle name="0,0_x000d__x000a_NA_x000d__x000a_ 2 48" xfId="1681"/>
    <cellStyle name="0,0_x000d__x000a_NA_x000d__x000a_ 2 49" xfId="1682"/>
    <cellStyle name="0,0_x000d__x000a_NA_x000d__x000a_ 2 5" xfId="1683"/>
    <cellStyle name="0,0_x000d__x000a_NA_x000d__x000a_ 2 50" xfId="1684"/>
    <cellStyle name="0,0_x000d__x000a_NA_x000d__x000a_ 2 51" xfId="1685"/>
    <cellStyle name="0,0_x000d__x000a_NA_x000d__x000a_ 2 52" xfId="1686"/>
    <cellStyle name="0,0_x000d__x000a_NA_x000d__x000a_ 2 53" xfId="1687"/>
    <cellStyle name="0,0_x000d__x000a_NA_x000d__x000a_ 2 54" xfId="1688"/>
    <cellStyle name="0,0_x000d__x000a_NA_x000d__x000a_ 2 55" xfId="1689"/>
    <cellStyle name="0,0_x000d__x000a_NA_x000d__x000a_ 2 56" xfId="1690"/>
    <cellStyle name="0,0_x000d__x000a_NA_x000d__x000a_ 2 57" xfId="1691"/>
    <cellStyle name="0,0_x000d__x000a_NA_x000d__x000a_ 2 58" xfId="1692"/>
    <cellStyle name="0,0_x000d__x000a_NA_x000d__x000a_ 2 59" xfId="1693"/>
    <cellStyle name="0,0_x000d__x000a_NA_x000d__x000a_ 2 6" xfId="1694"/>
    <cellStyle name="0,0_x000d__x000a_NA_x000d__x000a_ 2 60" xfId="1695"/>
    <cellStyle name="0,0_x000d__x000a_NA_x000d__x000a_ 2 61" xfId="6092"/>
    <cellStyle name="0,0_x000d__x000a_NA_x000d__x000a_ 2 7" xfId="1696"/>
    <cellStyle name="0,0_x000d__x000a_NA_x000d__x000a_ 2 8" xfId="1697"/>
    <cellStyle name="0,0_x000d__x000a_NA_x000d__x000a_ 2 9" xfId="1698"/>
    <cellStyle name="0,0_x000d__x000a_NA_x000d__x000a_ 20" xfId="1699"/>
    <cellStyle name="0,0_x000d__x000a_NA_x000d__x000a_ 21" xfId="1700"/>
    <cellStyle name="0,0_x000d__x000a_NA_x000d__x000a_ 22" xfId="1701"/>
    <cellStyle name="0,0_x000d__x000a_NA_x000d__x000a_ 23" xfId="1702"/>
    <cellStyle name="0,0_x000d__x000a_NA_x000d__x000a_ 24" xfId="1703"/>
    <cellStyle name="0,0_x000d__x000a_NA_x000d__x000a_ 25" xfId="1704"/>
    <cellStyle name="0,0_x000d__x000a_NA_x000d__x000a_ 26" xfId="1705"/>
    <cellStyle name="0,0_x000d__x000a_NA_x000d__x000a_ 27" xfId="1706"/>
    <cellStyle name="0,0_x000d__x000a_NA_x000d__x000a_ 28" xfId="1707"/>
    <cellStyle name="0,0_x000d__x000a_NA_x000d__x000a_ 29" xfId="1708"/>
    <cellStyle name="0,0_x000d__x000a_NA_x000d__x000a_ 3" xfId="1709"/>
    <cellStyle name="0,0_x000d__x000a_NA_x000d__x000a_ 30" xfId="1710"/>
    <cellStyle name="0,0_x000d__x000a_NA_x000d__x000a_ 31" xfId="1711"/>
    <cellStyle name="0,0_x000d__x000a_NA_x000d__x000a_ 32" xfId="1712"/>
    <cellStyle name="0,0_x000d__x000a_NA_x000d__x000a_ 33" xfId="1713"/>
    <cellStyle name="0,0_x000d__x000a_NA_x000d__x000a_ 34" xfId="1714"/>
    <cellStyle name="0,0_x000d__x000a_NA_x000d__x000a_ 35" xfId="1715"/>
    <cellStyle name="0,0_x000d__x000a_NA_x000d__x000a_ 36" xfId="1716"/>
    <cellStyle name="0,0_x000d__x000a_NA_x000d__x000a_ 37" xfId="1717"/>
    <cellStyle name="0,0_x000d__x000a_NA_x000d__x000a_ 38" xfId="1718"/>
    <cellStyle name="0,0_x000d__x000a_NA_x000d__x000a_ 39" xfId="1719"/>
    <cellStyle name="0,0_x000d__x000a_NA_x000d__x000a_ 4" xfId="1720"/>
    <cellStyle name="0,0_x000d__x000a_NA_x000d__x000a_ 40" xfId="1721"/>
    <cellStyle name="0,0_x000d__x000a_NA_x000d__x000a_ 41" xfId="1722"/>
    <cellStyle name="0,0_x000d__x000a_NA_x000d__x000a_ 42" xfId="1723"/>
    <cellStyle name="0,0_x000d__x000a_NA_x000d__x000a_ 43" xfId="1724"/>
    <cellStyle name="0,0_x000d__x000a_NA_x000d__x000a_ 44" xfId="1725"/>
    <cellStyle name="0,0_x000d__x000a_NA_x000d__x000a_ 45" xfId="1726"/>
    <cellStyle name="0,0_x000d__x000a_NA_x000d__x000a_ 46" xfId="1727"/>
    <cellStyle name="0,0_x000d__x000a_NA_x000d__x000a_ 47" xfId="1728"/>
    <cellStyle name="0,0_x000d__x000a_NA_x000d__x000a_ 48" xfId="1729"/>
    <cellStyle name="0,0_x000d__x000a_NA_x000d__x000a_ 49" xfId="1730"/>
    <cellStyle name="0,0_x000d__x000a_NA_x000d__x000a_ 5" xfId="1731"/>
    <cellStyle name="0,0_x000d__x000a_NA_x000d__x000a_ 5 10" xfId="1732"/>
    <cellStyle name="0,0_x000d__x000a_NA_x000d__x000a_ 5 11" xfId="1733"/>
    <cellStyle name="0,0_x000d__x000a_NA_x000d__x000a_ 5 12" xfId="1734"/>
    <cellStyle name="0,0_x000d__x000a_NA_x000d__x000a_ 5 13" xfId="1735"/>
    <cellStyle name="0,0_x000d__x000a_NA_x000d__x000a_ 5 14" xfId="1736"/>
    <cellStyle name="0,0_x000d__x000a_NA_x000d__x000a_ 5 15" xfId="1737"/>
    <cellStyle name="0,0_x000d__x000a_NA_x000d__x000a_ 5 16" xfId="1738"/>
    <cellStyle name="0,0_x000d__x000a_NA_x000d__x000a_ 5 17" xfId="1739"/>
    <cellStyle name="0,0_x000d__x000a_NA_x000d__x000a_ 5 18" xfId="1740"/>
    <cellStyle name="0,0_x000d__x000a_NA_x000d__x000a_ 5 19" xfId="1741"/>
    <cellStyle name="0,0_x000d__x000a_NA_x000d__x000a_ 5 2" xfId="1742"/>
    <cellStyle name="0,0_x000d__x000a_NA_x000d__x000a_ 5 20" xfId="1743"/>
    <cellStyle name="0,0_x000d__x000a_NA_x000d__x000a_ 5 21" xfId="1744"/>
    <cellStyle name="0,0_x000d__x000a_NA_x000d__x000a_ 5 22" xfId="1745"/>
    <cellStyle name="0,0_x000d__x000a_NA_x000d__x000a_ 5 23" xfId="1746"/>
    <cellStyle name="0,0_x000d__x000a_NA_x000d__x000a_ 5 24" xfId="1747"/>
    <cellStyle name="0,0_x000d__x000a_NA_x000d__x000a_ 5 25" xfId="1748"/>
    <cellStyle name="0,0_x000d__x000a_NA_x000d__x000a_ 5 26" xfId="1749"/>
    <cellStyle name="0,0_x000d__x000a_NA_x000d__x000a_ 5 27" xfId="1750"/>
    <cellStyle name="0,0_x000d__x000a_NA_x000d__x000a_ 5 28" xfId="1751"/>
    <cellStyle name="0,0_x000d__x000a_NA_x000d__x000a_ 5 29" xfId="1752"/>
    <cellStyle name="0,0_x000d__x000a_NA_x000d__x000a_ 5 3" xfId="1753"/>
    <cellStyle name="0,0_x000d__x000a_NA_x000d__x000a_ 5 30" xfId="1754"/>
    <cellStyle name="0,0_x000d__x000a_NA_x000d__x000a_ 5 31" xfId="1755"/>
    <cellStyle name="0,0_x000d__x000a_NA_x000d__x000a_ 5 32" xfId="1756"/>
    <cellStyle name="0,0_x000d__x000a_NA_x000d__x000a_ 5 33" xfId="1757"/>
    <cellStyle name="0,0_x000d__x000a_NA_x000d__x000a_ 5 34" xfId="1758"/>
    <cellStyle name="0,0_x000d__x000a_NA_x000d__x000a_ 5 35" xfId="1759"/>
    <cellStyle name="0,0_x000d__x000a_NA_x000d__x000a_ 5 4" xfId="1760"/>
    <cellStyle name="0,0_x000d__x000a_NA_x000d__x000a_ 5 5" xfId="1761"/>
    <cellStyle name="0,0_x000d__x000a_NA_x000d__x000a_ 5 6" xfId="1762"/>
    <cellStyle name="0,0_x000d__x000a_NA_x000d__x000a_ 5 7" xfId="1763"/>
    <cellStyle name="0,0_x000d__x000a_NA_x000d__x000a_ 5 8" xfId="1764"/>
    <cellStyle name="0,0_x000d__x000a_NA_x000d__x000a_ 5 9" xfId="1765"/>
    <cellStyle name="0,0_x000d__x000a_NA_x000d__x000a_ 50" xfId="1766"/>
    <cellStyle name="0,0_x000d__x000a_NA_x000d__x000a_ 51" xfId="1767"/>
    <cellStyle name="0,0_x000d__x000a_NA_x000d__x000a_ 52" xfId="1768"/>
    <cellStyle name="0,0_x000d__x000a_NA_x000d__x000a_ 53" xfId="1769"/>
    <cellStyle name="0,0_x000d__x000a_NA_x000d__x000a_ 54" xfId="1770"/>
    <cellStyle name="0,0_x000d__x000a_NA_x000d__x000a_ 55" xfId="1771"/>
    <cellStyle name="0,0_x000d__x000a_NA_x000d__x000a_ 56" xfId="1772"/>
    <cellStyle name="0,0_x000d__x000a_NA_x000d__x000a_ 57" xfId="1773"/>
    <cellStyle name="0,0_x000d__x000a_NA_x000d__x000a_ 58" xfId="1774"/>
    <cellStyle name="0,0_x000d__x000a_NA_x000d__x000a_ 59" xfId="1775"/>
    <cellStyle name="0,0_x000d__x000a_NA_x000d__x000a_ 6" xfId="1776"/>
    <cellStyle name="0,0_x000d__x000a_NA_x000d__x000a_ 60" xfId="1777"/>
    <cellStyle name="0,0_x000d__x000a_NA_x000d__x000a_ 61" xfId="1778"/>
    <cellStyle name="0,0_x000d__x000a_NA_x000d__x000a_ 62" xfId="1779"/>
    <cellStyle name="0,0_x000d__x000a_NA_x000d__x000a_ 63" xfId="1780"/>
    <cellStyle name="0,0_x000d__x000a_NA_x000d__x000a_ 64" xfId="1781"/>
    <cellStyle name="0,0_x000d__x000a_NA_x000d__x000a_ 7" xfId="1782"/>
    <cellStyle name="0,0_x000d__x000a_NA_x000d__x000a_ 8" xfId="1783"/>
    <cellStyle name="0,0_x000d__x000a_NA_x000d__x000a_ 9" xfId="1784"/>
    <cellStyle name="0,0_x000d__x000a_NA_x000d__x000a__BOQ-EE" xfId="1785"/>
    <cellStyle name="20 % - Accent1" xfId="1786"/>
    <cellStyle name="20 % - Accent2" xfId="1787"/>
    <cellStyle name="20 % - Accent3" xfId="1788"/>
    <cellStyle name="20 % - Accent4" xfId="1789"/>
    <cellStyle name="20 % - Accent5" xfId="1790"/>
    <cellStyle name="20 % - Accent6" xfId="1791"/>
    <cellStyle name="20% - Accent1" xfId="1792"/>
    <cellStyle name="20% - Accent1 2" xfId="1793"/>
    <cellStyle name="20% - Accent2" xfId="1794"/>
    <cellStyle name="20% - Accent2 2" xfId="1795"/>
    <cellStyle name="20% - Accent3" xfId="1796"/>
    <cellStyle name="20% - Accent3 2" xfId="1797"/>
    <cellStyle name="20% - Accent4" xfId="1798"/>
    <cellStyle name="20% - Accent4 2" xfId="1799"/>
    <cellStyle name="20% - Accent5" xfId="1800"/>
    <cellStyle name="20% - Accent5 2" xfId="1801"/>
    <cellStyle name="20% - Accent6" xfId="1802"/>
    <cellStyle name="20% - Accent6 2" xfId="1803"/>
    <cellStyle name="20% - ส่วนที่ถูกเน้น1 2" xfId="1804"/>
    <cellStyle name="20% - ส่วนที่ถูกเน้น1 2 10" xfId="1805"/>
    <cellStyle name="20% - ส่วนที่ถูกเน้น1 2 11" xfId="1806"/>
    <cellStyle name="20% - ส่วนที่ถูกเน้น1 2 12" xfId="1807"/>
    <cellStyle name="20% - ส่วนที่ถูกเน้น1 2 13" xfId="1808"/>
    <cellStyle name="20% - ส่วนที่ถูกเน้น1 2 14" xfId="1809"/>
    <cellStyle name="20% - ส่วนที่ถูกเน้น1 2 15" xfId="1810"/>
    <cellStyle name="20% - ส่วนที่ถูกเน้น1 2 16" xfId="1811"/>
    <cellStyle name="20% - ส่วนที่ถูกเน้น1 2 17" xfId="1812"/>
    <cellStyle name="20% - ส่วนที่ถูกเน้น1 2 18" xfId="1813"/>
    <cellStyle name="20% - ส่วนที่ถูกเน้น1 2 19" xfId="1814"/>
    <cellStyle name="20% - ส่วนที่ถูกเน้น1 2 2" xfId="1815"/>
    <cellStyle name="20% - ส่วนที่ถูกเน้น1 2 20" xfId="1816"/>
    <cellStyle name="20% - ส่วนที่ถูกเน้น1 2 21" xfId="1817"/>
    <cellStyle name="20% - ส่วนที่ถูกเน้น1 2 22" xfId="1818"/>
    <cellStyle name="20% - ส่วนที่ถูกเน้น1 2 23" xfId="1819"/>
    <cellStyle name="20% - ส่วนที่ถูกเน้น1 2 24" xfId="1820"/>
    <cellStyle name="20% - ส่วนที่ถูกเน้น1 2 25" xfId="1821"/>
    <cellStyle name="20% - ส่วนที่ถูกเน้น1 2 26" xfId="1822"/>
    <cellStyle name="20% - ส่วนที่ถูกเน้น1 2 27" xfId="1823"/>
    <cellStyle name="20% - ส่วนที่ถูกเน้น1 2 28" xfId="1824"/>
    <cellStyle name="20% - ส่วนที่ถูกเน้น1 2 29" xfId="1825"/>
    <cellStyle name="20% - ส่วนที่ถูกเน้น1 2 3" xfId="1826"/>
    <cellStyle name="20% - ส่วนที่ถูกเน้น1 2 30" xfId="1827"/>
    <cellStyle name="20% - ส่วนที่ถูกเน้น1 2 31" xfId="1828"/>
    <cellStyle name="20% - ส่วนที่ถูกเน้น1 2 32" xfId="1829"/>
    <cellStyle name="20% - ส่วนที่ถูกเน้น1 2 33" xfId="1830"/>
    <cellStyle name="20% - ส่วนที่ถูกเน้น1 2 34" xfId="1831"/>
    <cellStyle name="20% - ส่วนที่ถูกเน้น1 2 35" xfId="1832"/>
    <cellStyle name="20% - ส่วนที่ถูกเน้น1 2 4" xfId="1833"/>
    <cellStyle name="20% - ส่วนที่ถูกเน้น1 2 5" xfId="1834"/>
    <cellStyle name="20% - ส่วนที่ถูกเน้น1 2 6" xfId="1835"/>
    <cellStyle name="20% - ส่วนที่ถูกเน้น1 2 7" xfId="1836"/>
    <cellStyle name="20% - ส่วนที่ถูกเน้น1 2 8" xfId="1837"/>
    <cellStyle name="20% - ส่วนที่ถูกเน้น1 2 9" xfId="1838"/>
    <cellStyle name="20% - ส่วนที่ถูกเน้น2 2" xfId="1839"/>
    <cellStyle name="20% - ส่วนที่ถูกเน้น2 2 10" xfId="1840"/>
    <cellStyle name="20% - ส่วนที่ถูกเน้น2 2 11" xfId="1841"/>
    <cellStyle name="20% - ส่วนที่ถูกเน้น2 2 12" xfId="1842"/>
    <cellStyle name="20% - ส่วนที่ถูกเน้น2 2 13" xfId="1843"/>
    <cellStyle name="20% - ส่วนที่ถูกเน้น2 2 14" xfId="1844"/>
    <cellStyle name="20% - ส่วนที่ถูกเน้น2 2 15" xfId="1845"/>
    <cellStyle name="20% - ส่วนที่ถูกเน้น2 2 16" xfId="1846"/>
    <cellStyle name="20% - ส่วนที่ถูกเน้น2 2 17" xfId="1847"/>
    <cellStyle name="20% - ส่วนที่ถูกเน้น2 2 18" xfId="1848"/>
    <cellStyle name="20% - ส่วนที่ถูกเน้น2 2 19" xfId="1849"/>
    <cellStyle name="20% - ส่วนที่ถูกเน้น2 2 2" xfId="1850"/>
    <cellStyle name="20% - ส่วนที่ถูกเน้น2 2 20" xfId="1851"/>
    <cellStyle name="20% - ส่วนที่ถูกเน้น2 2 21" xfId="1852"/>
    <cellStyle name="20% - ส่วนที่ถูกเน้น2 2 22" xfId="1853"/>
    <cellStyle name="20% - ส่วนที่ถูกเน้น2 2 23" xfId="1854"/>
    <cellStyle name="20% - ส่วนที่ถูกเน้น2 2 24" xfId="1855"/>
    <cellStyle name="20% - ส่วนที่ถูกเน้น2 2 25" xfId="1856"/>
    <cellStyle name="20% - ส่วนที่ถูกเน้น2 2 26" xfId="1857"/>
    <cellStyle name="20% - ส่วนที่ถูกเน้น2 2 27" xfId="1858"/>
    <cellStyle name="20% - ส่วนที่ถูกเน้น2 2 28" xfId="1859"/>
    <cellStyle name="20% - ส่วนที่ถูกเน้น2 2 29" xfId="1860"/>
    <cellStyle name="20% - ส่วนที่ถูกเน้น2 2 3" xfId="1861"/>
    <cellStyle name="20% - ส่วนที่ถูกเน้น2 2 30" xfId="1862"/>
    <cellStyle name="20% - ส่วนที่ถูกเน้น2 2 31" xfId="1863"/>
    <cellStyle name="20% - ส่วนที่ถูกเน้น2 2 32" xfId="1864"/>
    <cellStyle name="20% - ส่วนที่ถูกเน้น2 2 33" xfId="1865"/>
    <cellStyle name="20% - ส่วนที่ถูกเน้น2 2 34" xfId="1866"/>
    <cellStyle name="20% - ส่วนที่ถูกเน้น2 2 35" xfId="1867"/>
    <cellStyle name="20% - ส่วนที่ถูกเน้น2 2 4" xfId="1868"/>
    <cellStyle name="20% - ส่วนที่ถูกเน้น2 2 5" xfId="1869"/>
    <cellStyle name="20% - ส่วนที่ถูกเน้น2 2 6" xfId="1870"/>
    <cellStyle name="20% - ส่วนที่ถูกเน้น2 2 7" xfId="1871"/>
    <cellStyle name="20% - ส่วนที่ถูกเน้น2 2 8" xfId="1872"/>
    <cellStyle name="20% - ส่วนที่ถูกเน้น2 2 9" xfId="1873"/>
    <cellStyle name="20% - ส่วนที่ถูกเน้น3 2" xfId="1874"/>
    <cellStyle name="20% - ส่วนที่ถูกเน้น3 2 10" xfId="1875"/>
    <cellStyle name="20% - ส่วนที่ถูกเน้น3 2 11" xfId="1876"/>
    <cellStyle name="20% - ส่วนที่ถูกเน้น3 2 12" xfId="1877"/>
    <cellStyle name="20% - ส่วนที่ถูกเน้น3 2 13" xfId="1878"/>
    <cellStyle name="20% - ส่วนที่ถูกเน้น3 2 14" xfId="1879"/>
    <cellStyle name="20% - ส่วนที่ถูกเน้น3 2 15" xfId="1880"/>
    <cellStyle name="20% - ส่วนที่ถูกเน้น3 2 16" xfId="1881"/>
    <cellStyle name="20% - ส่วนที่ถูกเน้น3 2 17" xfId="1882"/>
    <cellStyle name="20% - ส่วนที่ถูกเน้น3 2 18" xfId="1883"/>
    <cellStyle name="20% - ส่วนที่ถูกเน้น3 2 19" xfId="1884"/>
    <cellStyle name="20% - ส่วนที่ถูกเน้น3 2 2" xfId="1885"/>
    <cellStyle name="20% - ส่วนที่ถูกเน้น3 2 20" xfId="1886"/>
    <cellStyle name="20% - ส่วนที่ถูกเน้น3 2 21" xfId="1887"/>
    <cellStyle name="20% - ส่วนที่ถูกเน้น3 2 22" xfId="1888"/>
    <cellStyle name="20% - ส่วนที่ถูกเน้น3 2 23" xfId="1889"/>
    <cellStyle name="20% - ส่วนที่ถูกเน้น3 2 24" xfId="1890"/>
    <cellStyle name="20% - ส่วนที่ถูกเน้น3 2 25" xfId="1891"/>
    <cellStyle name="20% - ส่วนที่ถูกเน้น3 2 26" xfId="1892"/>
    <cellStyle name="20% - ส่วนที่ถูกเน้น3 2 27" xfId="1893"/>
    <cellStyle name="20% - ส่วนที่ถูกเน้น3 2 28" xfId="1894"/>
    <cellStyle name="20% - ส่วนที่ถูกเน้น3 2 29" xfId="1895"/>
    <cellStyle name="20% - ส่วนที่ถูกเน้น3 2 3" xfId="1896"/>
    <cellStyle name="20% - ส่วนที่ถูกเน้น3 2 30" xfId="1897"/>
    <cellStyle name="20% - ส่วนที่ถูกเน้น3 2 31" xfId="1898"/>
    <cellStyle name="20% - ส่วนที่ถูกเน้น3 2 32" xfId="1899"/>
    <cellStyle name="20% - ส่วนที่ถูกเน้น3 2 33" xfId="1900"/>
    <cellStyle name="20% - ส่วนที่ถูกเน้น3 2 34" xfId="1901"/>
    <cellStyle name="20% - ส่วนที่ถูกเน้น3 2 35" xfId="1902"/>
    <cellStyle name="20% - ส่วนที่ถูกเน้น3 2 4" xfId="1903"/>
    <cellStyle name="20% - ส่วนที่ถูกเน้น3 2 5" xfId="1904"/>
    <cellStyle name="20% - ส่วนที่ถูกเน้น3 2 6" xfId="1905"/>
    <cellStyle name="20% - ส่วนที่ถูกเน้น3 2 7" xfId="1906"/>
    <cellStyle name="20% - ส่วนที่ถูกเน้น3 2 8" xfId="1907"/>
    <cellStyle name="20% - ส่วนที่ถูกเน้น3 2 9" xfId="1908"/>
    <cellStyle name="20% - ส่วนที่ถูกเน้น4 2" xfId="1909"/>
    <cellStyle name="20% - ส่วนที่ถูกเน้น4 2 10" xfId="1910"/>
    <cellStyle name="20% - ส่วนที่ถูกเน้น4 2 11" xfId="1911"/>
    <cellStyle name="20% - ส่วนที่ถูกเน้น4 2 12" xfId="1912"/>
    <cellStyle name="20% - ส่วนที่ถูกเน้น4 2 13" xfId="1913"/>
    <cellStyle name="20% - ส่วนที่ถูกเน้น4 2 14" xfId="1914"/>
    <cellStyle name="20% - ส่วนที่ถูกเน้น4 2 15" xfId="1915"/>
    <cellStyle name="20% - ส่วนที่ถูกเน้น4 2 16" xfId="1916"/>
    <cellStyle name="20% - ส่วนที่ถูกเน้น4 2 17" xfId="1917"/>
    <cellStyle name="20% - ส่วนที่ถูกเน้น4 2 18" xfId="1918"/>
    <cellStyle name="20% - ส่วนที่ถูกเน้น4 2 19" xfId="1919"/>
    <cellStyle name="20% - ส่วนที่ถูกเน้น4 2 2" xfId="1920"/>
    <cellStyle name="20% - ส่วนที่ถูกเน้น4 2 20" xfId="1921"/>
    <cellStyle name="20% - ส่วนที่ถูกเน้น4 2 21" xfId="1922"/>
    <cellStyle name="20% - ส่วนที่ถูกเน้น4 2 22" xfId="1923"/>
    <cellStyle name="20% - ส่วนที่ถูกเน้น4 2 23" xfId="1924"/>
    <cellStyle name="20% - ส่วนที่ถูกเน้น4 2 24" xfId="1925"/>
    <cellStyle name="20% - ส่วนที่ถูกเน้น4 2 25" xfId="1926"/>
    <cellStyle name="20% - ส่วนที่ถูกเน้น4 2 26" xfId="1927"/>
    <cellStyle name="20% - ส่วนที่ถูกเน้น4 2 27" xfId="1928"/>
    <cellStyle name="20% - ส่วนที่ถูกเน้น4 2 28" xfId="1929"/>
    <cellStyle name="20% - ส่วนที่ถูกเน้น4 2 29" xfId="1930"/>
    <cellStyle name="20% - ส่วนที่ถูกเน้น4 2 3" xfId="1931"/>
    <cellStyle name="20% - ส่วนที่ถูกเน้น4 2 30" xfId="1932"/>
    <cellStyle name="20% - ส่วนที่ถูกเน้น4 2 31" xfId="1933"/>
    <cellStyle name="20% - ส่วนที่ถูกเน้น4 2 32" xfId="1934"/>
    <cellStyle name="20% - ส่วนที่ถูกเน้น4 2 33" xfId="1935"/>
    <cellStyle name="20% - ส่วนที่ถูกเน้น4 2 34" xfId="1936"/>
    <cellStyle name="20% - ส่วนที่ถูกเน้น4 2 35" xfId="1937"/>
    <cellStyle name="20% - ส่วนที่ถูกเน้น4 2 4" xfId="1938"/>
    <cellStyle name="20% - ส่วนที่ถูกเน้น4 2 5" xfId="1939"/>
    <cellStyle name="20% - ส่วนที่ถูกเน้น4 2 6" xfId="1940"/>
    <cellStyle name="20% - ส่วนที่ถูกเน้น4 2 7" xfId="1941"/>
    <cellStyle name="20% - ส่วนที่ถูกเน้น4 2 8" xfId="1942"/>
    <cellStyle name="20% - ส่วนที่ถูกเน้น4 2 9" xfId="1943"/>
    <cellStyle name="20% - ส่วนที่ถูกเน้น5 2" xfId="1944"/>
    <cellStyle name="20% - ส่วนที่ถูกเน้น5 2 10" xfId="1945"/>
    <cellStyle name="20% - ส่วนที่ถูกเน้น5 2 11" xfId="1946"/>
    <cellStyle name="20% - ส่วนที่ถูกเน้น5 2 12" xfId="1947"/>
    <cellStyle name="20% - ส่วนที่ถูกเน้น5 2 13" xfId="1948"/>
    <cellStyle name="20% - ส่วนที่ถูกเน้น5 2 14" xfId="1949"/>
    <cellStyle name="20% - ส่วนที่ถูกเน้น5 2 15" xfId="1950"/>
    <cellStyle name="20% - ส่วนที่ถูกเน้น5 2 16" xfId="1951"/>
    <cellStyle name="20% - ส่วนที่ถูกเน้น5 2 17" xfId="1952"/>
    <cellStyle name="20% - ส่วนที่ถูกเน้น5 2 18" xfId="1953"/>
    <cellStyle name="20% - ส่วนที่ถูกเน้น5 2 19" xfId="1954"/>
    <cellStyle name="20% - ส่วนที่ถูกเน้น5 2 2" xfId="1955"/>
    <cellStyle name="20% - ส่วนที่ถูกเน้น5 2 20" xfId="1956"/>
    <cellStyle name="20% - ส่วนที่ถูกเน้น5 2 21" xfId="1957"/>
    <cellStyle name="20% - ส่วนที่ถูกเน้น5 2 22" xfId="1958"/>
    <cellStyle name="20% - ส่วนที่ถูกเน้น5 2 23" xfId="1959"/>
    <cellStyle name="20% - ส่วนที่ถูกเน้น5 2 24" xfId="1960"/>
    <cellStyle name="20% - ส่วนที่ถูกเน้น5 2 25" xfId="1961"/>
    <cellStyle name="20% - ส่วนที่ถูกเน้น5 2 26" xfId="1962"/>
    <cellStyle name="20% - ส่วนที่ถูกเน้น5 2 27" xfId="1963"/>
    <cellStyle name="20% - ส่วนที่ถูกเน้น5 2 28" xfId="1964"/>
    <cellStyle name="20% - ส่วนที่ถูกเน้น5 2 29" xfId="1965"/>
    <cellStyle name="20% - ส่วนที่ถูกเน้น5 2 3" xfId="1966"/>
    <cellStyle name="20% - ส่วนที่ถูกเน้น5 2 30" xfId="1967"/>
    <cellStyle name="20% - ส่วนที่ถูกเน้น5 2 31" xfId="1968"/>
    <cellStyle name="20% - ส่วนที่ถูกเน้น5 2 32" xfId="1969"/>
    <cellStyle name="20% - ส่วนที่ถูกเน้น5 2 33" xfId="1970"/>
    <cellStyle name="20% - ส่วนที่ถูกเน้น5 2 34" xfId="1971"/>
    <cellStyle name="20% - ส่วนที่ถูกเน้น5 2 35" xfId="1972"/>
    <cellStyle name="20% - ส่วนที่ถูกเน้น5 2 4" xfId="1973"/>
    <cellStyle name="20% - ส่วนที่ถูกเน้น5 2 5" xfId="1974"/>
    <cellStyle name="20% - ส่วนที่ถูกเน้น5 2 6" xfId="1975"/>
    <cellStyle name="20% - ส่วนที่ถูกเน้น5 2 7" xfId="1976"/>
    <cellStyle name="20% - ส่วนที่ถูกเน้น5 2 8" xfId="1977"/>
    <cellStyle name="20% - ส่วนที่ถูกเน้น5 2 9" xfId="1978"/>
    <cellStyle name="20% - ส่วนที่ถูกเน้น6 2" xfId="1979"/>
    <cellStyle name="20% - ส่วนที่ถูกเน้น6 2 10" xfId="1980"/>
    <cellStyle name="20% - ส่วนที่ถูกเน้น6 2 11" xfId="1981"/>
    <cellStyle name="20% - ส่วนที่ถูกเน้น6 2 12" xfId="1982"/>
    <cellStyle name="20% - ส่วนที่ถูกเน้น6 2 13" xfId="1983"/>
    <cellStyle name="20% - ส่วนที่ถูกเน้น6 2 14" xfId="1984"/>
    <cellStyle name="20% - ส่วนที่ถูกเน้น6 2 15" xfId="1985"/>
    <cellStyle name="20% - ส่วนที่ถูกเน้น6 2 16" xfId="1986"/>
    <cellStyle name="20% - ส่วนที่ถูกเน้น6 2 17" xfId="1987"/>
    <cellStyle name="20% - ส่วนที่ถูกเน้น6 2 18" xfId="1988"/>
    <cellStyle name="20% - ส่วนที่ถูกเน้น6 2 19" xfId="1989"/>
    <cellStyle name="20% - ส่วนที่ถูกเน้น6 2 2" xfId="1990"/>
    <cellStyle name="20% - ส่วนที่ถูกเน้น6 2 20" xfId="1991"/>
    <cellStyle name="20% - ส่วนที่ถูกเน้น6 2 21" xfId="1992"/>
    <cellStyle name="20% - ส่วนที่ถูกเน้น6 2 22" xfId="1993"/>
    <cellStyle name="20% - ส่วนที่ถูกเน้น6 2 23" xfId="1994"/>
    <cellStyle name="20% - ส่วนที่ถูกเน้น6 2 24" xfId="1995"/>
    <cellStyle name="20% - ส่วนที่ถูกเน้น6 2 25" xfId="1996"/>
    <cellStyle name="20% - ส่วนที่ถูกเน้น6 2 26" xfId="1997"/>
    <cellStyle name="20% - ส่วนที่ถูกเน้น6 2 27" xfId="1998"/>
    <cellStyle name="20% - ส่วนที่ถูกเน้น6 2 28" xfId="1999"/>
    <cellStyle name="20% - ส่วนที่ถูกเน้น6 2 29" xfId="2000"/>
    <cellStyle name="20% - ส่วนที่ถูกเน้น6 2 3" xfId="2001"/>
    <cellStyle name="20% - ส่วนที่ถูกเน้น6 2 30" xfId="2002"/>
    <cellStyle name="20% - ส่วนที่ถูกเน้น6 2 31" xfId="2003"/>
    <cellStyle name="20% - ส่วนที่ถูกเน้น6 2 32" xfId="2004"/>
    <cellStyle name="20% - ส่วนที่ถูกเน้น6 2 33" xfId="2005"/>
    <cellStyle name="20% - ส่วนที่ถูกเน้น6 2 34" xfId="2006"/>
    <cellStyle name="20% - ส่วนที่ถูกเน้น6 2 35" xfId="2007"/>
    <cellStyle name="20% - ส่วนที่ถูกเน้น6 2 4" xfId="2008"/>
    <cellStyle name="20% - ส่วนที่ถูกเน้น6 2 5" xfId="2009"/>
    <cellStyle name="20% - ส่วนที่ถูกเน้น6 2 6" xfId="2010"/>
    <cellStyle name="20% - ส่วนที่ถูกเน้น6 2 7" xfId="2011"/>
    <cellStyle name="20% - ส่วนที่ถูกเน้น6 2 8" xfId="2012"/>
    <cellStyle name="20% - ส่วนที่ถูกเน้น6 2 9" xfId="2013"/>
    <cellStyle name="40 % - Accent1" xfId="2014"/>
    <cellStyle name="40 % - Accent2" xfId="2015"/>
    <cellStyle name="40 % - Accent3" xfId="2016"/>
    <cellStyle name="40 % - Accent4" xfId="2017"/>
    <cellStyle name="40 % - Accent5" xfId="2018"/>
    <cellStyle name="40 % - Accent6" xfId="2019"/>
    <cellStyle name="40% - Accent1" xfId="2020"/>
    <cellStyle name="40% - Accent1 2" xfId="2021"/>
    <cellStyle name="40% - Accent2" xfId="2022"/>
    <cellStyle name="40% - Accent2 2" xfId="2023"/>
    <cellStyle name="40% - Accent3" xfId="2024"/>
    <cellStyle name="40% - Accent3 2" xfId="2025"/>
    <cellStyle name="40% - Accent4" xfId="2026"/>
    <cellStyle name="40% - Accent4 2" xfId="2027"/>
    <cellStyle name="40% - Accent5" xfId="2028"/>
    <cellStyle name="40% - Accent5 2" xfId="2029"/>
    <cellStyle name="40% - Accent6" xfId="2030"/>
    <cellStyle name="40% - Accent6 2" xfId="2031"/>
    <cellStyle name="40% - ส่วนที่ถูกเน้น1 2" xfId="2032"/>
    <cellStyle name="40% - ส่วนที่ถูกเน้น1 2 10" xfId="2033"/>
    <cellStyle name="40% - ส่วนที่ถูกเน้น1 2 11" xfId="2034"/>
    <cellStyle name="40% - ส่วนที่ถูกเน้น1 2 12" xfId="2035"/>
    <cellStyle name="40% - ส่วนที่ถูกเน้น1 2 13" xfId="2036"/>
    <cellStyle name="40% - ส่วนที่ถูกเน้น1 2 14" xfId="2037"/>
    <cellStyle name="40% - ส่วนที่ถูกเน้น1 2 15" xfId="2038"/>
    <cellStyle name="40% - ส่วนที่ถูกเน้น1 2 16" xfId="2039"/>
    <cellStyle name="40% - ส่วนที่ถูกเน้น1 2 17" xfId="2040"/>
    <cellStyle name="40% - ส่วนที่ถูกเน้น1 2 18" xfId="2041"/>
    <cellStyle name="40% - ส่วนที่ถูกเน้น1 2 19" xfId="2042"/>
    <cellStyle name="40% - ส่วนที่ถูกเน้น1 2 2" xfId="2043"/>
    <cellStyle name="40% - ส่วนที่ถูกเน้น1 2 20" xfId="2044"/>
    <cellStyle name="40% - ส่วนที่ถูกเน้น1 2 21" xfId="2045"/>
    <cellStyle name="40% - ส่วนที่ถูกเน้น1 2 22" xfId="2046"/>
    <cellStyle name="40% - ส่วนที่ถูกเน้น1 2 23" xfId="2047"/>
    <cellStyle name="40% - ส่วนที่ถูกเน้น1 2 24" xfId="2048"/>
    <cellStyle name="40% - ส่วนที่ถูกเน้น1 2 25" xfId="2049"/>
    <cellStyle name="40% - ส่วนที่ถูกเน้น1 2 26" xfId="2050"/>
    <cellStyle name="40% - ส่วนที่ถูกเน้น1 2 27" xfId="2051"/>
    <cellStyle name="40% - ส่วนที่ถูกเน้น1 2 28" xfId="2052"/>
    <cellStyle name="40% - ส่วนที่ถูกเน้น1 2 29" xfId="2053"/>
    <cellStyle name="40% - ส่วนที่ถูกเน้น1 2 3" xfId="2054"/>
    <cellStyle name="40% - ส่วนที่ถูกเน้น1 2 30" xfId="2055"/>
    <cellStyle name="40% - ส่วนที่ถูกเน้น1 2 31" xfId="2056"/>
    <cellStyle name="40% - ส่วนที่ถูกเน้น1 2 32" xfId="2057"/>
    <cellStyle name="40% - ส่วนที่ถูกเน้น1 2 33" xfId="2058"/>
    <cellStyle name="40% - ส่วนที่ถูกเน้น1 2 34" xfId="2059"/>
    <cellStyle name="40% - ส่วนที่ถูกเน้น1 2 35" xfId="2060"/>
    <cellStyle name="40% - ส่วนที่ถูกเน้น1 2 4" xfId="2061"/>
    <cellStyle name="40% - ส่วนที่ถูกเน้น1 2 5" xfId="2062"/>
    <cellStyle name="40% - ส่วนที่ถูกเน้น1 2 6" xfId="2063"/>
    <cellStyle name="40% - ส่วนที่ถูกเน้น1 2 7" xfId="2064"/>
    <cellStyle name="40% - ส่วนที่ถูกเน้น1 2 8" xfId="2065"/>
    <cellStyle name="40% - ส่วนที่ถูกเน้น1 2 9" xfId="2066"/>
    <cellStyle name="40% - ส่วนที่ถูกเน้น2 2" xfId="2067"/>
    <cellStyle name="40% - ส่วนที่ถูกเน้น2 2 10" xfId="2068"/>
    <cellStyle name="40% - ส่วนที่ถูกเน้น2 2 11" xfId="2069"/>
    <cellStyle name="40% - ส่วนที่ถูกเน้น2 2 12" xfId="2070"/>
    <cellStyle name="40% - ส่วนที่ถูกเน้น2 2 13" xfId="2071"/>
    <cellStyle name="40% - ส่วนที่ถูกเน้น2 2 14" xfId="2072"/>
    <cellStyle name="40% - ส่วนที่ถูกเน้น2 2 15" xfId="2073"/>
    <cellStyle name="40% - ส่วนที่ถูกเน้น2 2 16" xfId="2074"/>
    <cellStyle name="40% - ส่วนที่ถูกเน้น2 2 17" xfId="2075"/>
    <cellStyle name="40% - ส่วนที่ถูกเน้น2 2 18" xfId="2076"/>
    <cellStyle name="40% - ส่วนที่ถูกเน้น2 2 19" xfId="2077"/>
    <cellStyle name="40% - ส่วนที่ถูกเน้น2 2 2" xfId="2078"/>
    <cellStyle name="40% - ส่วนที่ถูกเน้น2 2 20" xfId="2079"/>
    <cellStyle name="40% - ส่วนที่ถูกเน้น2 2 21" xfId="2080"/>
    <cellStyle name="40% - ส่วนที่ถูกเน้น2 2 22" xfId="2081"/>
    <cellStyle name="40% - ส่วนที่ถูกเน้น2 2 23" xfId="2082"/>
    <cellStyle name="40% - ส่วนที่ถูกเน้น2 2 24" xfId="2083"/>
    <cellStyle name="40% - ส่วนที่ถูกเน้น2 2 25" xfId="2084"/>
    <cellStyle name="40% - ส่วนที่ถูกเน้น2 2 26" xfId="2085"/>
    <cellStyle name="40% - ส่วนที่ถูกเน้น2 2 27" xfId="2086"/>
    <cellStyle name="40% - ส่วนที่ถูกเน้น2 2 28" xfId="2087"/>
    <cellStyle name="40% - ส่วนที่ถูกเน้น2 2 29" xfId="2088"/>
    <cellStyle name="40% - ส่วนที่ถูกเน้น2 2 3" xfId="2089"/>
    <cellStyle name="40% - ส่วนที่ถูกเน้น2 2 30" xfId="2090"/>
    <cellStyle name="40% - ส่วนที่ถูกเน้น2 2 31" xfId="2091"/>
    <cellStyle name="40% - ส่วนที่ถูกเน้น2 2 32" xfId="2092"/>
    <cellStyle name="40% - ส่วนที่ถูกเน้น2 2 33" xfId="2093"/>
    <cellStyle name="40% - ส่วนที่ถูกเน้น2 2 34" xfId="2094"/>
    <cellStyle name="40% - ส่วนที่ถูกเน้น2 2 35" xfId="2095"/>
    <cellStyle name="40% - ส่วนที่ถูกเน้น2 2 4" xfId="2096"/>
    <cellStyle name="40% - ส่วนที่ถูกเน้น2 2 5" xfId="2097"/>
    <cellStyle name="40% - ส่วนที่ถูกเน้น2 2 6" xfId="2098"/>
    <cellStyle name="40% - ส่วนที่ถูกเน้น2 2 7" xfId="2099"/>
    <cellStyle name="40% - ส่วนที่ถูกเน้น2 2 8" xfId="2100"/>
    <cellStyle name="40% - ส่วนที่ถูกเน้น2 2 9" xfId="2101"/>
    <cellStyle name="40% - ส่วนที่ถูกเน้น3 2" xfId="2102"/>
    <cellStyle name="40% - ส่วนที่ถูกเน้น3 2 10" xfId="2103"/>
    <cellStyle name="40% - ส่วนที่ถูกเน้น3 2 11" xfId="2104"/>
    <cellStyle name="40% - ส่วนที่ถูกเน้น3 2 12" xfId="2105"/>
    <cellStyle name="40% - ส่วนที่ถูกเน้น3 2 13" xfId="2106"/>
    <cellStyle name="40% - ส่วนที่ถูกเน้น3 2 14" xfId="2107"/>
    <cellStyle name="40% - ส่วนที่ถูกเน้น3 2 15" xfId="2108"/>
    <cellStyle name="40% - ส่วนที่ถูกเน้น3 2 16" xfId="2109"/>
    <cellStyle name="40% - ส่วนที่ถูกเน้น3 2 17" xfId="2110"/>
    <cellStyle name="40% - ส่วนที่ถูกเน้น3 2 18" xfId="2111"/>
    <cellStyle name="40% - ส่วนที่ถูกเน้น3 2 19" xfId="2112"/>
    <cellStyle name="40% - ส่วนที่ถูกเน้น3 2 2" xfId="2113"/>
    <cellStyle name="40% - ส่วนที่ถูกเน้น3 2 20" xfId="2114"/>
    <cellStyle name="40% - ส่วนที่ถูกเน้น3 2 21" xfId="2115"/>
    <cellStyle name="40% - ส่วนที่ถูกเน้น3 2 22" xfId="2116"/>
    <cellStyle name="40% - ส่วนที่ถูกเน้น3 2 23" xfId="2117"/>
    <cellStyle name="40% - ส่วนที่ถูกเน้น3 2 24" xfId="2118"/>
    <cellStyle name="40% - ส่วนที่ถูกเน้น3 2 25" xfId="2119"/>
    <cellStyle name="40% - ส่วนที่ถูกเน้น3 2 26" xfId="2120"/>
    <cellStyle name="40% - ส่วนที่ถูกเน้น3 2 27" xfId="2121"/>
    <cellStyle name="40% - ส่วนที่ถูกเน้น3 2 28" xfId="2122"/>
    <cellStyle name="40% - ส่วนที่ถูกเน้น3 2 29" xfId="2123"/>
    <cellStyle name="40% - ส่วนที่ถูกเน้น3 2 3" xfId="2124"/>
    <cellStyle name="40% - ส่วนที่ถูกเน้น3 2 30" xfId="2125"/>
    <cellStyle name="40% - ส่วนที่ถูกเน้น3 2 31" xfId="2126"/>
    <cellStyle name="40% - ส่วนที่ถูกเน้น3 2 32" xfId="2127"/>
    <cellStyle name="40% - ส่วนที่ถูกเน้น3 2 33" xfId="2128"/>
    <cellStyle name="40% - ส่วนที่ถูกเน้น3 2 34" xfId="2129"/>
    <cellStyle name="40% - ส่วนที่ถูกเน้น3 2 35" xfId="2130"/>
    <cellStyle name="40% - ส่วนที่ถูกเน้น3 2 4" xfId="2131"/>
    <cellStyle name="40% - ส่วนที่ถูกเน้น3 2 5" xfId="2132"/>
    <cellStyle name="40% - ส่วนที่ถูกเน้น3 2 6" xfId="2133"/>
    <cellStyle name="40% - ส่วนที่ถูกเน้น3 2 7" xfId="2134"/>
    <cellStyle name="40% - ส่วนที่ถูกเน้น3 2 8" xfId="2135"/>
    <cellStyle name="40% - ส่วนที่ถูกเน้น3 2 9" xfId="2136"/>
    <cellStyle name="40% - ส่วนที่ถูกเน้น4 2" xfId="2137"/>
    <cellStyle name="40% - ส่วนที่ถูกเน้น4 2 10" xfId="2138"/>
    <cellStyle name="40% - ส่วนที่ถูกเน้น4 2 11" xfId="2139"/>
    <cellStyle name="40% - ส่วนที่ถูกเน้น4 2 12" xfId="2140"/>
    <cellStyle name="40% - ส่วนที่ถูกเน้น4 2 13" xfId="2141"/>
    <cellStyle name="40% - ส่วนที่ถูกเน้น4 2 14" xfId="2142"/>
    <cellStyle name="40% - ส่วนที่ถูกเน้น4 2 15" xfId="2143"/>
    <cellStyle name="40% - ส่วนที่ถูกเน้น4 2 16" xfId="2144"/>
    <cellStyle name="40% - ส่วนที่ถูกเน้น4 2 17" xfId="2145"/>
    <cellStyle name="40% - ส่วนที่ถูกเน้น4 2 18" xfId="2146"/>
    <cellStyle name="40% - ส่วนที่ถูกเน้น4 2 19" xfId="2147"/>
    <cellStyle name="40% - ส่วนที่ถูกเน้น4 2 2" xfId="2148"/>
    <cellStyle name="40% - ส่วนที่ถูกเน้น4 2 20" xfId="2149"/>
    <cellStyle name="40% - ส่วนที่ถูกเน้น4 2 21" xfId="2150"/>
    <cellStyle name="40% - ส่วนที่ถูกเน้น4 2 22" xfId="2151"/>
    <cellStyle name="40% - ส่วนที่ถูกเน้น4 2 23" xfId="2152"/>
    <cellStyle name="40% - ส่วนที่ถูกเน้น4 2 24" xfId="2153"/>
    <cellStyle name="40% - ส่วนที่ถูกเน้น4 2 25" xfId="2154"/>
    <cellStyle name="40% - ส่วนที่ถูกเน้น4 2 26" xfId="2155"/>
    <cellStyle name="40% - ส่วนที่ถูกเน้น4 2 27" xfId="2156"/>
    <cellStyle name="40% - ส่วนที่ถูกเน้น4 2 28" xfId="2157"/>
    <cellStyle name="40% - ส่วนที่ถูกเน้น4 2 29" xfId="2158"/>
    <cellStyle name="40% - ส่วนที่ถูกเน้น4 2 3" xfId="2159"/>
    <cellStyle name="40% - ส่วนที่ถูกเน้น4 2 30" xfId="2160"/>
    <cellStyle name="40% - ส่วนที่ถูกเน้น4 2 31" xfId="2161"/>
    <cellStyle name="40% - ส่วนที่ถูกเน้น4 2 32" xfId="2162"/>
    <cellStyle name="40% - ส่วนที่ถูกเน้น4 2 33" xfId="2163"/>
    <cellStyle name="40% - ส่วนที่ถูกเน้น4 2 34" xfId="2164"/>
    <cellStyle name="40% - ส่วนที่ถูกเน้น4 2 35" xfId="2165"/>
    <cellStyle name="40% - ส่วนที่ถูกเน้น4 2 4" xfId="2166"/>
    <cellStyle name="40% - ส่วนที่ถูกเน้น4 2 5" xfId="2167"/>
    <cellStyle name="40% - ส่วนที่ถูกเน้น4 2 6" xfId="2168"/>
    <cellStyle name="40% - ส่วนที่ถูกเน้น4 2 7" xfId="2169"/>
    <cellStyle name="40% - ส่วนที่ถูกเน้น4 2 8" xfId="2170"/>
    <cellStyle name="40% - ส่วนที่ถูกเน้น4 2 9" xfId="2171"/>
    <cellStyle name="40% - ส่วนที่ถูกเน้น5 2" xfId="2172"/>
    <cellStyle name="40% - ส่วนที่ถูกเน้น5 2 10" xfId="2173"/>
    <cellStyle name="40% - ส่วนที่ถูกเน้น5 2 11" xfId="2174"/>
    <cellStyle name="40% - ส่วนที่ถูกเน้น5 2 12" xfId="2175"/>
    <cellStyle name="40% - ส่วนที่ถูกเน้น5 2 13" xfId="2176"/>
    <cellStyle name="40% - ส่วนที่ถูกเน้น5 2 14" xfId="2177"/>
    <cellStyle name="40% - ส่วนที่ถูกเน้น5 2 15" xfId="2178"/>
    <cellStyle name="40% - ส่วนที่ถูกเน้น5 2 16" xfId="2179"/>
    <cellStyle name="40% - ส่วนที่ถูกเน้น5 2 17" xfId="2180"/>
    <cellStyle name="40% - ส่วนที่ถูกเน้น5 2 18" xfId="2181"/>
    <cellStyle name="40% - ส่วนที่ถูกเน้น5 2 19" xfId="2182"/>
    <cellStyle name="40% - ส่วนที่ถูกเน้น5 2 2" xfId="2183"/>
    <cellStyle name="40% - ส่วนที่ถูกเน้น5 2 20" xfId="2184"/>
    <cellStyle name="40% - ส่วนที่ถูกเน้น5 2 21" xfId="2185"/>
    <cellStyle name="40% - ส่วนที่ถูกเน้น5 2 22" xfId="2186"/>
    <cellStyle name="40% - ส่วนที่ถูกเน้น5 2 23" xfId="2187"/>
    <cellStyle name="40% - ส่วนที่ถูกเน้น5 2 24" xfId="2188"/>
    <cellStyle name="40% - ส่วนที่ถูกเน้น5 2 25" xfId="2189"/>
    <cellStyle name="40% - ส่วนที่ถูกเน้น5 2 26" xfId="2190"/>
    <cellStyle name="40% - ส่วนที่ถูกเน้น5 2 27" xfId="2191"/>
    <cellStyle name="40% - ส่วนที่ถูกเน้น5 2 28" xfId="2192"/>
    <cellStyle name="40% - ส่วนที่ถูกเน้น5 2 29" xfId="2193"/>
    <cellStyle name="40% - ส่วนที่ถูกเน้น5 2 3" xfId="2194"/>
    <cellStyle name="40% - ส่วนที่ถูกเน้น5 2 30" xfId="2195"/>
    <cellStyle name="40% - ส่วนที่ถูกเน้น5 2 31" xfId="2196"/>
    <cellStyle name="40% - ส่วนที่ถูกเน้น5 2 32" xfId="2197"/>
    <cellStyle name="40% - ส่วนที่ถูกเน้น5 2 33" xfId="2198"/>
    <cellStyle name="40% - ส่วนที่ถูกเน้น5 2 34" xfId="2199"/>
    <cellStyle name="40% - ส่วนที่ถูกเน้น5 2 35" xfId="2200"/>
    <cellStyle name="40% - ส่วนที่ถูกเน้น5 2 4" xfId="2201"/>
    <cellStyle name="40% - ส่วนที่ถูกเน้น5 2 5" xfId="2202"/>
    <cellStyle name="40% - ส่วนที่ถูกเน้น5 2 6" xfId="2203"/>
    <cellStyle name="40% - ส่วนที่ถูกเน้น5 2 7" xfId="2204"/>
    <cellStyle name="40% - ส่วนที่ถูกเน้น5 2 8" xfId="2205"/>
    <cellStyle name="40% - ส่วนที่ถูกเน้น5 2 9" xfId="2206"/>
    <cellStyle name="40% - ส่วนที่ถูกเน้น6 2" xfId="2207"/>
    <cellStyle name="40% - ส่วนที่ถูกเน้น6 2 10" xfId="2208"/>
    <cellStyle name="40% - ส่วนที่ถูกเน้น6 2 11" xfId="2209"/>
    <cellStyle name="40% - ส่วนที่ถูกเน้น6 2 12" xfId="2210"/>
    <cellStyle name="40% - ส่วนที่ถูกเน้น6 2 13" xfId="2211"/>
    <cellStyle name="40% - ส่วนที่ถูกเน้น6 2 14" xfId="2212"/>
    <cellStyle name="40% - ส่วนที่ถูกเน้น6 2 15" xfId="2213"/>
    <cellStyle name="40% - ส่วนที่ถูกเน้น6 2 16" xfId="2214"/>
    <cellStyle name="40% - ส่วนที่ถูกเน้น6 2 17" xfId="2215"/>
    <cellStyle name="40% - ส่วนที่ถูกเน้น6 2 18" xfId="2216"/>
    <cellStyle name="40% - ส่วนที่ถูกเน้น6 2 19" xfId="2217"/>
    <cellStyle name="40% - ส่วนที่ถูกเน้น6 2 2" xfId="2218"/>
    <cellStyle name="40% - ส่วนที่ถูกเน้น6 2 20" xfId="2219"/>
    <cellStyle name="40% - ส่วนที่ถูกเน้น6 2 21" xfId="2220"/>
    <cellStyle name="40% - ส่วนที่ถูกเน้น6 2 22" xfId="2221"/>
    <cellStyle name="40% - ส่วนที่ถูกเน้น6 2 23" xfId="2222"/>
    <cellStyle name="40% - ส่วนที่ถูกเน้น6 2 24" xfId="2223"/>
    <cellStyle name="40% - ส่วนที่ถูกเน้น6 2 25" xfId="2224"/>
    <cellStyle name="40% - ส่วนที่ถูกเน้น6 2 26" xfId="2225"/>
    <cellStyle name="40% - ส่วนที่ถูกเน้น6 2 27" xfId="2226"/>
    <cellStyle name="40% - ส่วนที่ถูกเน้น6 2 28" xfId="2227"/>
    <cellStyle name="40% - ส่วนที่ถูกเน้น6 2 29" xfId="2228"/>
    <cellStyle name="40% - ส่วนที่ถูกเน้น6 2 3" xfId="2229"/>
    <cellStyle name="40% - ส่วนที่ถูกเน้น6 2 30" xfId="2230"/>
    <cellStyle name="40% - ส่วนที่ถูกเน้น6 2 31" xfId="2231"/>
    <cellStyle name="40% - ส่วนที่ถูกเน้น6 2 32" xfId="2232"/>
    <cellStyle name="40% - ส่วนที่ถูกเน้น6 2 33" xfId="2233"/>
    <cellStyle name="40% - ส่วนที่ถูกเน้น6 2 34" xfId="2234"/>
    <cellStyle name="40% - ส่วนที่ถูกเน้น6 2 35" xfId="2235"/>
    <cellStyle name="40% - ส่วนที่ถูกเน้น6 2 4" xfId="2236"/>
    <cellStyle name="40% - ส่วนที่ถูกเน้น6 2 5" xfId="2237"/>
    <cellStyle name="40% - ส่วนที่ถูกเน้น6 2 6" xfId="2238"/>
    <cellStyle name="40% - ส่วนที่ถูกเน้น6 2 7" xfId="2239"/>
    <cellStyle name="40% - ส่วนที่ถูกเน้น6 2 8" xfId="2240"/>
    <cellStyle name="40% - ส่วนที่ถูกเน้น6 2 9" xfId="2241"/>
    <cellStyle name="60 % - Accent1" xfId="2242"/>
    <cellStyle name="60 % - Accent2" xfId="2243"/>
    <cellStyle name="60 % - Accent3" xfId="2244"/>
    <cellStyle name="60 % - Accent4" xfId="2245"/>
    <cellStyle name="60 % - Accent5" xfId="2246"/>
    <cellStyle name="60 % - Accent6" xfId="2247"/>
    <cellStyle name="60% - Accent1" xfId="2248"/>
    <cellStyle name="60% - Accent1 2" xfId="2249"/>
    <cellStyle name="60% - Accent2" xfId="2250"/>
    <cellStyle name="60% - Accent2 2" xfId="2251"/>
    <cellStyle name="60% - Accent3" xfId="2252"/>
    <cellStyle name="60% - Accent3 2" xfId="2253"/>
    <cellStyle name="60% - Accent4" xfId="2254"/>
    <cellStyle name="60% - Accent4 2" xfId="2255"/>
    <cellStyle name="60% - Accent5" xfId="2256"/>
    <cellStyle name="60% - Accent5 2" xfId="2257"/>
    <cellStyle name="60% - Accent6" xfId="2258"/>
    <cellStyle name="60% - Accent6 2" xfId="2259"/>
    <cellStyle name="60% - ส่วนที่ถูกเน้น1 2" xfId="2260"/>
    <cellStyle name="60% - ส่วนที่ถูกเน้น2 2" xfId="2261"/>
    <cellStyle name="60% - ส่วนที่ถูกเน้น3 2" xfId="2262"/>
    <cellStyle name="60% - ส่วนที่ถูกเน้น4 2" xfId="2263"/>
    <cellStyle name="60% - ส่วนที่ถูกเน้น5 2" xfId="2264"/>
    <cellStyle name="60% - ส่วนที่ถูกเน้น6 2" xfId="2265"/>
    <cellStyle name="6mal" xfId="2266"/>
    <cellStyle name="75" xfId="2267"/>
    <cellStyle name="75 10" xfId="2268"/>
    <cellStyle name="75 11" xfId="2269"/>
    <cellStyle name="75 12" xfId="2270"/>
    <cellStyle name="75 13" xfId="2271"/>
    <cellStyle name="75 14" xfId="2272"/>
    <cellStyle name="75 15" xfId="2273"/>
    <cellStyle name="75 16" xfId="2274"/>
    <cellStyle name="75 17" xfId="2275"/>
    <cellStyle name="75 18" xfId="2276"/>
    <cellStyle name="75 19" xfId="2277"/>
    <cellStyle name="75 2" xfId="2278"/>
    <cellStyle name="75 20" xfId="2279"/>
    <cellStyle name="75 21" xfId="2280"/>
    <cellStyle name="75 22" xfId="2281"/>
    <cellStyle name="75 23" xfId="2282"/>
    <cellStyle name="75 24" xfId="2283"/>
    <cellStyle name="75 25" xfId="2284"/>
    <cellStyle name="75 26" xfId="2285"/>
    <cellStyle name="75 27" xfId="2286"/>
    <cellStyle name="75 28" xfId="2287"/>
    <cellStyle name="75 29" xfId="2288"/>
    <cellStyle name="75 3" xfId="2289"/>
    <cellStyle name="75 30" xfId="2290"/>
    <cellStyle name="75 31" xfId="2291"/>
    <cellStyle name="75 32" xfId="2292"/>
    <cellStyle name="75 33" xfId="2293"/>
    <cellStyle name="75 34" xfId="2294"/>
    <cellStyle name="75 35" xfId="2295"/>
    <cellStyle name="75 4" xfId="2296"/>
    <cellStyle name="75 5" xfId="2297"/>
    <cellStyle name="75 6" xfId="2298"/>
    <cellStyle name="75 7" xfId="2299"/>
    <cellStyle name="75 8" xfId="2300"/>
    <cellStyle name="75 9" xfId="2301"/>
    <cellStyle name="a" xfId="2302"/>
    <cellStyle name="abc" xfId="2303"/>
    <cellStyle name="Accent1" xfId="2304"/>
    <cellStyle name="Accent1 2" xfId="2305"/>
    <cellStyle name="Accent2" xfId="2306"/>
    <cellStyle name="Accent2 2" xfId="2307"/>
    <cellStyle name="Accent3" xfId="2308"/>
    <cellStyle name="Accent3 2" xfId="2309"/>
    <cellStyle name="Accent4" xfId="2310"/>
    <cellStyle name="Accent4 2" xfId="2311"/>
    <cellStyle name="Accent5" xfId="2312"/>
    <cellStyle name="Accent5 2" xfId="2313"/>
    <cellStyle name="Accent6" xfId="2314"/>
    <cellStyle name="Accent6 2" xfId="2315"/>
    <cellStyle name="args.style" xfId="2316"/>
    <cellStyle name="Avertissement" xfId="2317"/>
    <cellStyle name="Bad" xfId="2318"/>
    <cellStyle name="Bad 2" xfId="2319"/>
    <cellStyle name="Calc Currency (0)" xfId="81"/>
    <cellStyle name="Calc Currency (0) 10" xfId="2321"/>
    <cellStyle name="Calc Currency (0) 11" xfId="2322"/>
    <cellStyle name="Calc Currency (0) 12" xfId="2323"/>
    <cellStyle name="Calc Currency (0) 13" xfId="2324"/>
    <cellStyle name="Calc Currency (0) 14" xfId="2325"/>
    <cellStyle name="Calc Currency (0) 15" xfId="2326"/>
    <cellStyle name="Calc Currency (0) 16" xfId="2327"/>
    <cellStyle name="Calc Currency (0) 17" xfId="2328"/>
    <cellStyle name="Calc Currency (0) 18" xfId="2329"/>
    <cellStyle name="Calc Currency (0) 19" xfId="2330"/>
    <cellStyle name="Calc Currency (0) 2" xfId="2331"/>
    <cellStyle name="Calc Currency (0) 2 10" xfId="2332"/>
    <cellStyle name="Calc Currency (0) 2 11" xfId="2333"/>
    <cellStyle name="Calc Currency (0) 2 12" xfId="2334"/>
    <cellStyle name="Calc Currency (0) 2 13" xfId="2335"/>
    <cellStyle name="Calc Currency (0) 2 14" xfId="2336"/>
    <cellStyle name="Calc Currency (0) 2 15" xfId="2337"/>
    <cellStyle name="Calc Currency (0) 2 16" xfId="2338"/>
    <cellStyle name="Calc Currency (0) 2 17" xfId="2339"/>
    <cellStyle name="Calc Currency (0) 2 18" xfId="2340"/>
    <cellStyle name="Calc Currency (0) 2 19" xfId="2341"/>
    <cellStyle name="Calc Currency (0) 2 2" xfId="2342"/>
    <cellStyle name="Calc Currency (0) 2 20" xfId="2343"/>
    <cellStyle name="Calc Currency (0) 2 21" xfId="2344"/>
    <cellStyle name="Calc Currency (0) 2 22" xfId="2345"/>
    <cellStyle name="Calc Currency (0) 2 23" xfId="2346"/>
    <cellStyle name="Calc Currency (0) 2 24" xfId="2347"/>
    <cellStyle name="Calc Currency (0) 2 25" xfId="2348"/>
    <cellStyle name="Calc Currency (0) 2 26" xfId="2349"/>
    <cellStyle name="Calc Currency (0) 2 27" xfId="2350"/>
    <cellStyle name="Calc Currency (0) 2 28" xfId="2351"/>
    <cellStyle name="Calc Currency (0) 2 29" xfId="2352"/>
    <cellStyle name="Calc Currency (0) 2 3" xfId="2353"/>
    <cellStyle name="Calc Currency (0) 2 30" xfId="2354"/>
    <cellStyle name="Calc Currency (0) 2 31" xfId="2355"/>
    <cellStyle name="Calc Currency (0) 2 32" xfId="2356"/>
    <cellStyle name="Calc Currency (0) 2 33" xfId="2357"/>
    <cellStyle name="Calc Currency (0) 2 34" xfId="2358"/>
    <cellStyle name="Calc Currency (0) 2 35" xfId="2359"/>
    <cellStyle name="Calc Currency (0) 2 4" xfId="2360"/>
    <cellStyle name="Calc Currency (0) 2 5" xfId="2361"/>
    <cellStyle name="Calc Currency (0) 2 6" xfId="2362"/>
    <cellStyle name="Calc Currency (0) 2 7" xfId="2363"/>
    <cellStyle name="Calc Currency (0) 2 8" xfId="2364"/>
    <cellStyle name="Calc Currency (0) 2 9" xfId="2365"/>
    <cellStyle name="Calc Currency (0) 20" xfId="2366"/>
    <cellStyle name="Calc Currency (0) 21" xfId="2367"/>
    <cellStyle name="Calc Currency (0) 22" xfId="2368"/>
    <cellStyle name="Calc Currency (0) 23" xfId="2369"/>
    <cellStyle name="Calc Currency (0) 24" xfId="2370"/>
    <cellStyle name="Calc Currency (0) 25" xfId="2371"/>
    <cellStyle name="Calc Currency (0) 26" xfId="2372"/>
    <cellStyle name="Calc Currency (0) 27" xfId="2373"/>
    <cellStyle name="Calc Currency (0) 28" xfId="2374"/>
    <cellStyle name="Calc Currency (0) 29" xfId="2375"/>
    <cellStyle name="Calc Currency (0) 3" xfId="2376"/>
    <cellStyle name="Calc Currency (0) 30" xfId="2377"/>
    <cellStyle name="Calc Currency (0) 31" xfId="2378"/>
    <cellStyle name="Calc Currency (0) 32" xfId="2379"/>
    <cellStyle name="Calc Currency (0) 33" xfId="2380"/>
    <cellStyle name="Calc Currency (0) 34" xfId="2381"/>
    <cellStyle name="Calc Currency (0) 35" xfId="2382"/>
    <cellStyle name="Calc Currency (0) 36" xfId="2383"/>
    <cellStyle name="Calc Currency (0) 37" xfId="2384"/>
    <cellStyle name="Calc Currency (0) 38" xfId="2385"/>
    <cellStyle name="Calc Currency (0) 39" xfId="2386"/>
    <cellStyle name="Calc Currency (0) 4" xfId="2387"/>
    <cellStyle name="Calc Currency (0) 40" xfId="2388"/>
    <cellStyle name="Calc Currency (0) 41" xfId="2389"/>
    <cellStyle name="Calc Currency (0) 42" xfId="2390"/>
    <cellStyle name="Calc Currency (0) 43" xfId="2391"/>
    <cellStyle name="Calc Currency (0) 44" xfId="2392"/>
    <cellStyle name="Calc Currency (0) 45" xfId="2393"/>
    <cellStyle name="Calc Currency (0) 46" xfId="2394"/>
    <cellStyle name="Calc Currency (0) 47" xfId="2395"/>
    <cellStyle name="Calc Currency (0) 48" xfId="2396"/>
    <cellStyle name="Calc Currency (0) 5" xfId="2397"/>
    <cellStyle name="Calc Currency (0) 6" xfId="2398"/>
    <cellStyle name="Calc Currency (0) 7" xfId="2399"/>
    <cellStyle name="Calc Currency (0) 8" xfId="2400"/>
    <cellStyle name="Calc Currency (0) 9" xfId="2401"/>
    <cellStyle name="Calc Currency (2)" xfId="82"/>
    <cellStyle name="Calc Percent (0)" xfId="83"/>
    <cellStyle name="Calc Percent (1)" xfId="84"/>
    <cellStyle name="Calc Percent (2)" xfId="85"/>
    <cellStyle name="Calc Units (0)" xfId="86"/>
    <cellStyle name="Calc Units (0) 10" xfId="2405"/>
    <cellStyle name="Calc Units (0) 11" xfId="2406"/>
    <cellStyle name="Calc Units (0) 12" xfId="2407"/>
    <cellStyle name="Calc Units (0) 13" xfId="2408"/>
    <cellStyle name="Calc Units (0) 14" xfId="2409"/>
    <cellStyle name="Calc Units (0) 15" xfId="2410"/>
    <cellStyle name="Calc Units (0) 16" xfId="2411"/>
    <cellStyle name="Calc Units (0) 17" xfId="2412"/>
    <cellStyle name="Calc Units (0) 18" xfId="2413"/>
    <cellStyle name="Calc Units (0) 19" xfId="2414"/>
    <cellStyle name="Calc Units (0) 2" xfId="2415"/>
    <cellStyle name="Calc Units (0) 2 10" xfId="2416"/>
    <cellStyle name="Calc Units (0) 2 11" xfId="2417"/>
    <cellStyle name="Calc Units (0) 2 12" xfId="2418"/>
    <cellStyle name="Calc Units (0) 2 13" xfId="2419"/>
    <cellStyle name="Calc Units (0) 2 14" xfId="2420"/>
    <cellStyle name="Calc Units (0) 2 15" xfId="2421"/>
    <cellStyle name="Calc Units (0) 2 16" xfId="2422"/>
    <cellStyle name="Calc Units (0) 2 17" xfId="2423"/>
    <cellStyle name="Calc Units (0) 2 18" xfId="2424"/>
    <cellStyle name="Calc Units (0) 2 19" xfId="2425"/>
    <cellStyle name="Calc Units (0) 2 2" xfId="2426"/>
    <cellStyle name="Calc Units (0) 2 20" xfId="2427"/>
    <cellStyle name="Calc Units (0) 2 21" xfId="2428"/>
    <cellStyle name="Calc Units (0) 2 22" xfId="2429"/>
    <cellStyle name="Calc Units (0) 2 23" xfId="2430"/>
    <cellStyle name="Calc Units (0) 2 24" xfId="2431"/>
    <cellStyle name="Calc Units (0) 2 25" xfId="2432"/>
    <cellStyle name="Calc Units (0) 2 26" xfId="2433"/>
    <cellStyle name="Calc Units (0) 2 27" xfId="2434"/>
    <cellStyle name="Calc Units (0) 2 28" xfId="2435"/>
    <cellStyle name="Calc Units (0) 2 29" xfId="2436"/>
    <cellStyle name="Calc Units (0) 2 3" xfId="2437"/>
    <cellStyle name="Calc Units (0) 2 30" xfId="2438"/>
    <cellStyle name="Calc Units (0) 2 31" xfId="2439"/>
    <cellStyle name="Calc Units (0) 2 32" xfId="2440"/>
    <cellStyle name="Calc Units (0) 2 33" xfId="2441"/>
    <cellStyle name="Calc Units (0) 2 34" xfId="2442"/>
    <cellStyle name="Calc Units (0) 2 35" xfId="2443"/>
    <cellStyle name="Calc Units (0) 2 4" xfId="2444"/>
    <cellStyle name="Calc Units (0) 2 5" xfId="2445"/>
    <cellStyle name="Calc Units (0) 2 6" xfId="2446"/>
    <cellStyle name="Calc Units (0) 2 7" xfId="2447"/>
    <cellStyle name="Calc Units (0) 2 8" xfId="2448"/>
    <cellStyle name="Calc Units (0) 2 9" xfId="2449"/>
    <cellStyle name="Calc Units (0) 20" xfId="2450"/>
    <cellStyle name="Calc Units (0) 21" xfId="2451"/>
    <cellStyle name="Calc Units (0) 22" xfId="2452"/>
    <cellStyle name="Calc Units (0) 23" xfId="2453"/>
    <cellStyle name="Calc Units (0) 24" xfId="2454"/>
    <cellStyle name="Calc Units (0) 25" xfId="2455"/>
    <cellStyle name="Calc Units (0) 26" xfId="2456"/>
    <cellStyle name="Calc Units (0) 27" xfId="2457"/>
    <cellStyle name="Calc Units (0) 28" xfId="2458"/>
    <cellStyle name="Calc Units (0) 29" xfId="2459"/>
    <cellStyle name="Calc Units (0) 3" xfId="2460"/>
    <cellStyle name="Calc Units (0) 30" xfId="2461"/>
    <cellStyle name="Calc Units (0) 31" xfId="2462"/>
    <cellStyle name="Calc Units (0) 32" xfId="2463"/>
    <cellStyle name="Calc Units (0) 33" xfId="2464"/>
    <cellStyle name="Calc Units (0) 34" xfId="2465"/>
    <cellStyle name="Calc Units (0) 35" xfId="2466"/>
    <cellStyle name="Calc Units (0) 36" xfId="2467"/>
    <cellStyle name="Calc Units (0) 37" xfId="2468"/>
    <cellStyle name="Calc Units (0) 38" xfId="2469"/>
    <cellStyle name="Calc Units (0) 4" xfId="2470"/>
    <cellStyle name="Calc Units (0) 5" xfId="2471"/>
    <cellStyle name="Calc Units (0) 6" xfId="2472"/>
    <cellStyle name="Calc Units (0) 7" xfId="2473"/>
    <cellStyle name="Calc Units (0) 8" xfId="2474"/>
    <cellStyle name="Calc Units (0) 9" xfId="2475"/>
    <cellStyle name="Calc Units (1)" xfId="87"/>
    <cellStyle name="Calc Units (1) 10" xfId="2476"/>
    <cellStyle name="Calc Units (1) 11" xfId="2477"/>
    <cellStyle name="Calc Units (1) 12" xfId="2478"/>
    <cellStyle name="Calc Units (1) 13" xfId="2479"/>
    <cellStyle name="Calc Units (1) 14" xfId="2480"/>
    <cellStyle name="Calc Units (1) 15" xfId="2481"/>
    <cellStyle name="Calc Units (1) 16" xfId="2482"/>
    <cellStyle name="Calc Units (1) 17" xfId="2483"/>
    <cellStyle name="Calc Units (1) 18" xfId="2484"/>
    <cellStyle name="Calc Units (1) 19" xfId="2485"/>
    <cellStyle name="Calc Units (1) 2" xfId="2486"/>
    <cellStyle name="Calc Units (1) 2 10" xfId="2487"/>
    <cellStyle name="Calc Units (1) 2 11" xfId="2488"/>
    <cellStyle name="Calc Units (1) 2 12" xfId="2489"/>
    <cellStyle name="Calc Units (1) 2 13" xfId="2490"/>
    <cellStyle name="Calc Units (1) 2 14" xfId="2491"/>
    <cellStyle name="Calc Units (1) 2 15" xfId="2492"/>
    <cellStyle name="Calc Units (1) 2 16" xfId="2493"/>
    <cellStyle name="Calc Units (1) 2 17" xfId="2494"/>
    <cellStyle name="Calc Units (1) 2 18" xfId="2495"/>
    <cellStyle name="Calc Units (1) 2 19" xfId="2496"/>
    <cellStyle name="Calc Units (1) 2 2" xfId="2497"/>
    <cellStyle name="Calc Units (1) 2 20" xfId="2498"/>
    <cellStyle name="Calc Units (1) 2 21" xfId="2499"/>
    <cellStyle name="Calc Units (1) 2 22" xfId="2500"/>
    <cellStyle name="Calc Units (1) 2 23" xfId="2501"/>
    <cellStyle name="Calc Units (1) 2 24" xfId="2502"/>
    <cellStyle name="Calc Units (1) 2 25" xfId="2503"/>
    <cellStyle name="Calc Units (1) 2 26" xfId="2504"/>
    <cellStyle name="Calc Units (1) 2 27" xfId="2505"/>
    <cellStyle name="Calc Units (1) 2 28" xfId="2506"/>
    <cellStyle name="Calc Units (1) 2 29" xfId="2507"/>
    <cellStyle name="Calc Units (1) 2 3" xfId="2508"/>
    <cellStyle name="Calc Units (1) 2 30" xfId="2509"/>
    <cellStyle name="Calc Units (1) 2 31" xfId="2510"/>
    <cellStyle name="Calc Units (1) 2 32" xfId="2511"/>
    <cellStyle name="Calc Units (1) 2 33" xfId="2512"/>
    <cellStyle name="Calc Units (1) 2 34" xfId="2513"/>
    <cellStyle name="Calc Units (1) 2 35" xfId="2514"/>
    <cellStyle name="Calc Units (1) 2 4" xfId="2515"/>
    <cellStyle name="Calc Units (1) 2 5" xfId="2516"/>
    <cellStyle name="Calc Units (1) 2 6" xfId="2517"/>
    <cellStyle name="Calc Units (1) 2 7" xfId="2518"/>
    <cellStyle name="Calc Units (1) 2 8" xfId="2519"/>
    <cellStyle name="Calc Units (1) 2 9" xfId="2520"/>
    <cellStyle name="Calc Units (1) 20" xfId="2521"/>
    <cellStyle name="Calc Units (1) 21" xfId="2522"/>
    <cellStyle name="Calc Units (1) 22" xfId="2523"/>
    <cellStyle name="Calc Units (1) 23" xfId="2524"/>
    <cellStyle name="Calc Units (1) 24" xfId="2525"/>
    <cellStyle name="Calc Units (1) 25" xfId="2526"/>
    <cellStyle name="Calc Units (1) 26" xfId="2527"/>
    <cellStyle name="Calc Units (1) 27" xfId="2528"/>
    <cellStyle name="Calc Units (1) 28" xfId="2529"/>
    <cellStyle name="Calc Units (1) 29" xfId="2530"/>
    <cellStyle name="Calc Units (1) 3" xfId="2531"/>
    <cellStyle name="Calc Units (1) 30" xfId="2532"/>
    <cellStyle name="Calc Units (1) 31" xfId="2533"/>
    <cellStyle name="Calc Units (1) 32" xfId="2534"/>
    <cellStyle name="Calc Units (1) 33" xfId="2535"/>
    <cellStyle name="Calc Units (1) 34" xfId="2536"/>
    <cellStyle name="Calc Units (1) 35" xfId="2537"/>
    <cellStyle name="Calc Units (1) 36" xfId="2538"/>
    <cellStyle name="Calc Units (1) 37" xfId="2539"/>
    <cellStyle name="Calc Units (1) 38" xfId="2540"/>
    <cellStyle name="Calc Units (1) 4" xfId="2541"/>
    <cellStyle name="Calc Units (1) 5" xfId="2542"/>
    <cellStyle name="Calc Units (1) 6" xfId="2543"/>
    <cellStyle name="Calc Units (1) 7" xfId="2544"/>
    <cellStyle name="Calc Units (1) 8" xfId="2545"/>
    <cellStyle name="Calc Units (1) 9" xfId="2546"/>
    <cellStyle name="Calc Units (2)" xfId="88"/>
    <cellStyle name="Calcul" xfId="2548"/>
    <cellStyle name="Calculation" xfId="2549"/>
    <cellStyle name="Calculation 2" xfId="2550"/>
    <cellStyle name="Cellule liée" xfId="2551"/>
    <cellStyle name="Check Cell" xfId="2552"/>
    <cellStyle name="Check Cell 2" xfId="2553"/>
    <cellStyle name="Comma" xfId="1" builtinId="3"/>
    <cellStyle name="Comma [00]" xfId="89"/>
    <cellStyle name="Comma [00] 10" xfId="2554"/>
    <cellStyle name="Comma [00] 11" xfId="2555"/>
    <cellStyle name="Comma [00] 12" xfId="2556"/>
    <cellStyle name="Comma [00] 13" xfId="2557"/>
    <cellStyle name="Comma [00] 14" xfId="2558"/>
    <cellStyle name="Comma [00] 15" xfId="2559"/>
    <cellStyle name="Comma [00] 16" xfId="2560"/>
    <cellStyle name="Comma [00] 17" xfId="2561"/>
    <cellStyle name="Comma [00] 18" xfId="2562"/>
    <cellStyle name="Comma [00] 19" xfId="2563"/>
    <cellStyle name="Comma [00] 2" xfId="2564"/>
    <cellStyle name="Comma [00] 2 10" xfId="2565"/>
    <cellStyle name="Comma [00] 2 11" xfId="2566"/>
    <cellStyle name="Comma [00] 2 12" xfId="2567"/>
    <cellStyle name="Comma [00] 2 13" xfId="2568"/>
    <cellStyle name="Comma [00] 2 14" xfId="2569"/>
    <cellStyle name="Comma [00] 2 15" xfId="2570"/>
    <cellStyle name="Comma [00] 2 16" xfId="2571"/>
    <cellStyle name="Comma [00] 2 17" xfId="2572"/>
    <cellStyle name="Comma [00] 2 18" xfId="2573"/>
    <cellStyle name="Comma [00] 2 19" xfId="2574"/>
    <cellStyle name="Comma [00] 2 2" xfId="2575"/>
    <cellStyle name="Comma [00] 2 20" xfId="2576"/>
    <cellStyle name="Comma [00] 2 21" xfId="2577"/>
    <cellStyle name="Comma [00] 2 22" xfId="2578"/>
    <cellStyle name="Comma [00] 2 23" xfId="2579"/>
    <cellStyle name="Comma [00] 2 24" xfId="2580"/>
    <cellStyle name="Comma [00] 2 25" xfId="2581"/>
    <cellStyle name="Comma [00] 2 26" xfId="2582"/>
    <cellStyle name="Comma [00] 2 27" xfId="2583"/>
    <cellStyle name="Comma [00] 2 28" xfId="2584"/>
    <cellStyle name="Comma [00] 2 29" xfId="2585"/>
    <cellStyle name="Comma [00] 2 3" xfId="2586"/>
    <cellStyle name="Comma [00] 2 30" xfId="2587"/>
    <cellStyle name="Comma [00] 2 31" xfId="2588"/>
    <cellStyle name="Comma [00] 2 32" xfId="2589"/>
    <cellStyle name="Comma [00] 2 33" xfId="2590"/>
    <cellStyle name="Comma [00] 2 34" xfId="2591"/>
    <cellStyle name="Comma [00] 2 35" xfId="2592"/>
    <cellStyle name="Comma [00] 2 4" xfId="2593"/>
    <cellStyle name="Comma [00] 2 5" xfId="2594"/>
    <cellStyle name="Comma [00] 2 6" xfId="2595"/>
    <cellStyle name="Comma [00] 2 7" xfId="2596"/>
    <cellStyle name="Comma [00] 2 8" xfId="2597"/>
    <cellStyle name="Comma [00] 2 9" xfId="2598"/>
    <cellStyle name="Comma [00] 20" xfId="2599"/>
    <cellStyle name="Comma [00] 21" xfId="2600"/>
    <cellStyle name="Comma [00] 22" xfId="2601"/>
    <cellStyle name="Comma [00] 23" xfId="2602"/>
    <cellStyle name="Comma [00] 24" xfId="2603"/>
    <cellStyle name="Comma [00] 25" xfId="2604"/>
    <cellStyle name="Comma [00] 26" xfId="2605"/>
    <cellStyle name="Comma [00] 27" xfId="2606"/>
    <cellStyle name="Comma [00] 28" xfId="2607"/>
    <cellStyle name="Comma [00] 29" xfId="2608"/>
    <cellStyle name="Comma [00] 3" xfId="2609"/>
    <cellStyle name="Comma [00] 30" xfId="2610"/>
    <cellStyle name="Comma [00] 31" xfId="2611"/>
    <cellStyle name="Comma [00] 32" xfId="2612"/>
    <cellStyle name="Comma [00] 33" xfId="2613"/>
    <cellStyle name="Comma [00] 34" xfId="2614"/>
    <cellStyle name="Comma [00] 35" xfId="2615"/>
    <cellStyle name="Comma [00] 36" xfId="2616"/>
    <cellStyle name="Comma [00] 37" xfId="2617"/>
    <cellStyle name="Comma [00] 38" xfId="2618"/>
    <cellStyle name="Comma [00] 4" xfId="2619"/>
    <cellStyle name="Comma [00] 5" xfId="2620"/>
    <cellStyle name="Comma [00] 6" xfId="2621"/>
    <cellStyle name="Comma [00] 7" xfId="2622"/>
    <cellStyle name="Comma [00] 8" xfId="2623"/>
    <cellStyle name="Comma [00] 9" xfId="2624"/>
    <cellStyle name="Comma 10" xfId="5"/>
    <cellStyle name="Comma 10 2" xfId="6"/>
    <cellStyle name="Comma 10 2 2" xfId="6091"/>
    <cellStyle name="Comma 11" xfId="2625"/>
    <cellStyle name="Comma 12" xfId="2626"/>
    <cellStyle name="Comma 13" xfId="2627"/>
    <cellStyle name="Comma 14" xfId="7"/>
    <cellStyle name="Comma 14 2" xfId="2628"/>
    <cellStyle name="Comma 15" xfId="2629"/>
    <cellStyle name="Comma 16" xfId="2630"/>
    <cellStyle name="Comma 17" xfId="2631"/>
    <cellStyle name="Comma 18" xfId="2632"/>
    <cellStyle name="Comma 19" xfId="2633"/>
    <cellStyle name="Comma 2" xfId="8"/>
    <cellStyle name="Comma 2 2" xfId="2635"/>
    <cellStyle name="Comma 2 3" xfId="2636"/>
    <cellStyle name="Comma 2 4" xfId="2637"/>
    <cellStyle name="Comma 2 5" xfId="2638"/>
    <cellStyle name="Comma 2 5 10" xfId="2639"/>
    <cellStyle name="Comma 2 5 11" xfId="2640"/>
    <cellStyle name="Comma 2 5 12" xfId="2641"/>
    <cellStyle name="Comma 2 5 13" xfId="2642"/>
    <cellStyle name="Comma 2 5 14" xfId="2643"/>
    <cellStyle name="Comma 2 5 15" xfId="2644"/>
    <cellStyle name="Comma 2 5 16" xfId="2645"/>
    <cellStyle name="Comma 2 5 17" xfId="2646"/>
    <cellStyle name="Comma 2 5 18" xfId="2647"/>
    <cellStyle name="Comma 2 5 19" xfId="2648"/>
    <cellStyle name="Comma 2 5 2" xfId="2649"/>
    <cellStyle name="Comma 2 5 20" xfId="2650"/>
    <cellStyle name="Comma 2 5 21" xfId="2651"/>
    <cellStyle name="Comma 2 5 22" xfId="2652"/>
    <cellStyle name="Comma 2 5 23" xfId="2653"/>
    <cellStyle name="Comma 2 5 24" xfId="2654"/>
    <cellStyle name="Comma 2 5 25" xfId="2655"/>
    <cellStyle name="Comma 2 5 26" xfId="2656"/>
    <cellStyle name="Comma 2 5 27" xfId="2657"/>
    <cellStyle name="Comma 2 5 28" xfId="2658"/>
    <cellStyle name="Comma 2 5 29" xfId="2659"/>
    <cellStyle name="Comma 2 5 3" xfId="2660"/>
    <cellStyle name="Comma 2 5 30" xfId="2661"/>
    <cellStyle name="Comma 2 5 31" xfId="2662"/>
    <cellStyle name="Comma 2 5 32" xfId="2663"/>
    <cellStyle name="Comma 2 5 33" xfId="2664"/>
    <cellStyle name="Comma 2 5 34" xfId="2665"/>
    <cellStyle name="Comma 2 5 35" xfId="2666"/>
    <cellStyle name="Comma 2 5 4" xfId="2667"/>
    <cellStyle name="Comma 2 5 5" xfId="2668"/>
    <cellStyle name="Comma 2 5 6" xfId="2669"/>
    <cellStyle name="Comma 2 5 7" xfId="2670"/>
    <cellStyle name="Comma 2 5 8" xfId="2671"/>
    <cellStyle name="Comma 2 5 9" xfId="2672"/>
    <cellStyle name="Comma 2 6" xfId="2634"/>
    <cellStyle name="Comma 20" xfId="2673"/>
    <cellStyle name="Comma 21" xfId="2674"/>
    <cellStyle name="Comma 22" xfId="2675"/>
    <cellStyle name="Comma 23" xfId="2676"/>
    <cellStyle name="Comma 24" xfId="2677"/>
    <cellStyle name="Comma 25" xfId="2678"/>
    <cellStyle name="Comma 26" xfId="2679"/>
    <cellStyle name="Comma 27" xfId="2680"/>
    <cellStyle name="Comma 28" xfId="2681"/>
    <cellStyle name="Comma 29" xfId="2682"/>
    <cellStyle name="Comma 3" xfId="4"/>
    <cellStyle name="Comma 3 10" xfId="2684"/>
    <cellStyle name="Comma 3 11" xfId="2685"/>
    <cellStyle name="Comma 3 12" xfId="2686"/>
    <cellStyle name="Comma 3 13" xfId="2687"/>
    <cellStyle name="Comma 3 14" xfId="2688"/>
    <cellStyle name="Comma 3 15" xfId="2689"/>
    <cellStyle name="Comma 3 16" xfId="2690"/>
    <cellStyle name="Comma 3 17" xfId="2691"/>
    <cellStyle name="Comma 3 18" xfId="2692"/>
    <cellStyle name="Comma 3 19" xfId="2693"/>
    <cellStyle name="Comma 3 2" xfId="2694"/>
    <cellStyle name="Comma 3 2 10" xfId="2695"/>
    <cellStyle name="Comma 3 2 11" xfId="2696"/>
    <cellStyle name="Comma 3 2 12" xfId="2697"/>
    <cellStyle name="Comma 3 2 13" xfId="2698"/>
    <cellStyle name="Comma 3 2 14" xfId="2699"/>
    <cellStyle name="Comma 3 2 15" xfId="2700"/>
    <cellStyle name="Comma 3 2 16" xfId="2701"/>
    <cellStyle name="Comma 3 2 17" xfId="2702"/>
    <cellStyle name="Comma 3 2 18" xfId="2703"/>
    <cellStyle name="Comma 3 2 19" xfId="2704"/>
    <cellStyle name="Comma 3 2 2" xfId="2705"/>
    <cellStyle name="Comma 3 2 20" xfId="2706"/>
    <cellStyle name="Comma 3 2 21" xfId="2707"/>
    <cellStyle name="Comma 3 2 22" xfId="2708"/>
    <cellStyle name="Comma 3 2 23" xfId="2709"/>
    <cellStyle name="Comma 3 2 24" xfId="2710"/>
    <cellStyle name="Comma 3 2 25" xfId="2711"/>
    <cellStyle name="Comma 3 2 26" xfId="2712"/>
    <cellStyle name="Comma 3 2 27" xfId="2713"/>
    <cellStyle name="Comma 3 2 28" xfId="2714"/>
    <cellStyle name="Comma 3 2 29" xfId="2715"/>
    <cellStyle name="Comma 3 2 3" xfId="2716"/>
    <cellStyle name="Comma 3 2 30" xfId="2717"/>
    <cellStyle name="Comma 3 2 31" xfId="2718"/>
    <cellStyle name="Comma 3 2 32" xfId="2719"/>
    <cellStyle name="Comma 3 2 33" xfId="2720"/>
    <cellStyle name="Comma 3 2 34" xfId="2721"/>
    <cellStyle name="Comma 3 2 35" xfId="2722"/>
    <cellStyle name="Comma 3 2 4" xfId="2723"/>
    <cellStyle name="Comma 3 2 5" xfId="2724"/>
    <cellStyle name="Comma 3 2 6" xfId="2725"/>
    <cellStyle name="Comma 3 2 7" xfId="2726"/>
    <cellStyle name="Comma 3 2 8" xfId="2727"/>
    <cellStyle name="Comma 3 2 9" xfId="2728"/>
    <cellStyle name="Comma 3 20" xfId="2729"/>
    <cellStyle name="Comma 3 21" xfId="2730"/>
    <cellStyle name="Comma 3 22" xfId="2731"/>
    <cellStyle name="Comma 3 23" xfId="2732"/>
    <cellStyle name="Comma 3 24" xfId="2733"/>
    <cellStyle name="Comma 3 25" xfId="2734"/>
    <cellStyle name="Comma 3 26" xfId="2735"/>
    <cellStyle name="Comma 3 27" xfId="2736"/>
    <cellStyle name="Comma 3 28" xfId="2737"/>
    <cellStyle name="Comma 3 29" xfId="2738"/>
    <cellStyle name="Comma 3 3" xfId="2739"/>
    <cellStyle name="Comma 3 30" xfId="2740"/>
    <cellStyle name="Comma 3 31" xfId="2741"/>
    <cellStyle name="Comma 3 32" xfId="2742"/>
    <cellStyle name="Comma 3 33" xfId="2743"/>
    <cellStyle name="Comma 3 34" xfId="2744"/>
    <cellStyle name="Comma 3 35" xfId="2745"/>
    <cellStyle name="Comma 3 36" xfId="2746"/>
    <cellStyle name="Comma 3 37" xfId="2747"/>
    <cellStyle name="Comma 3 38" xfId="2748"/>
    <cellStyle name="Comma 3 39" xfId="2749"/>
    <cellStyle name="Comma 3 4" xfId="2750"/>
    <cellStyle name="Comma 3 40" xfId="2751"/>
    <cellStyle name="Comma 3 41" xfId="2752"/>
    <cellStyle name="Comma 3 42" xfId="2753"/>
    <cellStyle name="Comma 3 43" xfId="2754"/>
    <cellStyle name="Comma 3 44" xfId="2755"/>
    <cellStyle name="Comma 3 45" xfId="2756"/>
    <cellStyle name="Comma 3 46" xfId="2757"/>
    <cellStyle name="Comma 3 47" xfId="2758"/>
    <cellStyle name="Comma 3 48" xfId="2759"/>
    <cellStyle name="Comma 3 49" xfId="2760"/>
    <cellStyle name="Comma 3 5" xfId="2761"/>
    <cellStyle name="Comma 3 50" xfId="2762"/>
    <cellStyle name="Comma 3 51" xfId="2763"/>
    <cellStyle name="Comma 3 52" xfId="2764"/>
    <cellStyle name="Comma 3 53" xfId="2765"/>
    <cellStyle name="Comma 3 54" xfId="2766"/>
    <cellStyle name="Comma 3 55" xfId="2767"/>
    <cellStyle name="Comma 3 56" xfId="2768"/>
    <cellStyle name="Comma 3 57" xfId="2769"/>
    <cellStyle name="Comma 3 58" xfId="2770"/>
    <cellStyle name="Comma 3 59" xfId="2771"/>
    <cellStyle name="Comma 3 6" xfId="2772"/>
    <cellStyle name="Comma 3 60" xfId="2773"/>
    <cellStyle name="Comma 3 61" xfId="2774"/>
    <cellStyle name="Comma 3 62" xfId="2775"/>
    <cellStyle name="Comma 3 63" xfId="6089"/>
    <cellStyle name="Comma 3 64" xfId="6073"/>
    <cellStyle name="Comma 3 65" xfId="5123"/>
    <cellStyle name="Comma 3 66" xfId="5466"/>
    <cellStyle name="Comma 3 67" xfId="5520"/>
    <cellStyle name="Comma 3 68" xfId="5657"/>
    <cellStyle name="Comma 3 69" xfId="5668"/>
    <cellStyle name="Comma 3 7" xfId="2776"/>
    <cellStyle name="Comma 3 70" xfId="5691"/>
    <cellStyle name="Comma 3 71" xfId="5702"/>
    <cellStyle name="Comma 3 72" xfId="5725"/>
    <cellStyle name="Comma 3 73" xfId="5730"/>
    <cellStyle name="Comma 3 74" xfId="5735"/>
    <cellStyle name="Comma 3 75" xfId="5740"/>
    <cellStyle name="Comma 3 76" xfId="5746"/>
    <cellStyle name="Comma 3 77" xfId="5751"/>
    <cellStyle name="Comma 3 78" xfId="2683"/>
    <cellStyle name="Comma 3 8" xfId="2777"/>
    <cellStyle name="Comma 3 9" xfId="2778"/>
    <cellStyle name="Comma 30" xfId="2779"/>
    <cellStyle name="Comma 31" xfId="2780"/>
    <cellStyle name="Comma 32" xfId="2781"/>
    <cellStyle name="Comma 33" xfId="2782"/>
    <cellStyle name="Comma 34" xfId="2783"/>
    <cellStyle name="Comma 35" xfId="2784"/>
    <cellStyle name="Comma 36" xfId="2785"/>
    <cellStyle name="Comma 37" xfId="2786"/>
    <cellStyle name="Comma 38" xfId="2787"/>
    <cellStyle name="Comma 39" xfId="2788"/>
    <cellStyle name="Comma 4" xfId="9"/>
    <cellStyle name="Comma 4 2" xfId="10"/>
    <cellStyle name="Comma 40" xfId="2789"/>
    <cellStyle name="Comma 41" xfId="2790"/>
    <cellStyle name="Comma 42" xfId="2791"/>
    <cellStyle name="Comma 43" xfId="2792"/>
    <cellStyle name="Comma 44" xfId="2793"/>
    <cellStyle name="Comma 45" xfId="2794"/>
    <cellStyle name="Comma 46" xfId="2795"/>
    <cellStyle name="Comma 47" xfId="2796"/>
    <cellStyle name="Comma 48" xfId="2797"/>
    <cellStyle name="Comma 49" xfId="2798"/>
    <cellStyle name="Comma 5" xfId="11"/>
    <cellStyle name="Comma 5 2" xfId="2799"/>
    <cellStyle name="Comma 50" xfId="2800"/>
    <cellStyle name="Comma 51" xfId="2801"/>
    <cellStyle name="Comma 52" xfId="2802"/>
    <cellStyle name="Comma 53" xfId="2803"/>
    <cellStyle name="Comma 54" xfId="2804"/>
    <cellStyle name="Comma 55" xfId="2805"/>
    <cellStyle name="Comma 56" xfId="2806"/>
    <cellStyle name="Comma 57" xfId="2807"/>
    <cellStyle name="Comma 58" xfId="2808"/>
    <cellStyle name="Comma 59" xfId="2809"/>
    <cellStyle name="Comma 6" xfId="2810"/>
    <cellStyle name="Comma 60" xfId="2811"/>
    <cellStyle name="Comma 61" xfId="2812"/>
    <cellStyle name="Comma 62" xfId="2813"/>
    <cellStyle name="Comma 63" xfId="2814"/>
    <cellStyle name="Comma 64" xfId="2815"/>
    <cellStyle name="Comma 65" xfId="2816"/>
    <cellStyle name="Comma 66" xfId="2817"/>
    <cellStyle name="Comma 67" xfId="2818"/>
    <cellStyle name="Comma 68" xfId="2819"/>
    <cellStyle name="Comma 69" xfId="2820"/>
    <cellStyle name="Comma 7" xfId="2821"/>
    <cellStyle name="Comma 70" xfId="2822"/>
    <cellStyle name="Comma 71" xfId="2823"/>
    <cellStyle name="Comma 72" xfId="2824"/>
    <cellStyle name="Comma 73" xfId="2825"/>
    <cellStyle name="Comma 74" xfId="2826"/>
    <cellStyle name="Comma 75" xfId="2827"/>
    <cellStyle name="Comma 76" xfId="2828"/>
    <cellStyle name="Comma 77" xfId="2829"/>
    <cellStyle name="Comma 78" xfId="2830"/>
    <cellStyle name="Comma 79" xfId="2831"/>
    <cellStyle name="Comma 8" xfId="2832"/>
    <cellStyle name="Comma 80" xfId="2833"/>
    <cellStyle name="Comma 81" xfId="2834"/>
    <cellStyle name="Comma 82" xfId="2835"/>
    <cellStyle name="Comma 83" xfId="2836"/>
    <cellStyle name="Comma 84" xfId="2837"/>
    <cellStyle name="Comma 85" xfId="2838"/>
    <cellStyle name="Comma 86" xfId="2839"/>
    <cellStyle name="Comma 87" xfId="2840"/>
    <cellStyle name="Comma 88" xfId="2841"/>
    <cellStyle name="Comma 89" xfId="2842"/>
    <cellStyle name="Comma 9" xfId="12"/>
    <cellStyle name="Comma 90" xfId="2843"/>
    <cellStyle name="Comma 91" xfId="6096"/>
    <cellStyle name="Comma0" xfId="2844"/>
    <cellStyle name="Comma0 2" xfId="2845"/>
    <cellStyle name="Comma0 2 10" xfId="2846"/>
    <cellStyle name="Comma0 2 11" xfId="2847"/>
    <cellStyle name="Comma0 2 12" xfId="2848"/>
    <cellStyle name="Comma0 2 13" xfId="2849"/>
    <cellStyle name="Comma0 2 14" xfId="2850"/>
    <cellStyle name="Comma0 2 15" xfId="2851"/>
    <cellStyle name="Comma0 2 16" xfId="2852"/>
    <cellStyle name="Comma0 2 17" xfId="2853"/>
    <cellStyle name="Comma0 2 18" xfId="2854"/>
    <cellStyle name="Comma0 2 19" xfId="2855"/>
    <cellStyle name="Comma0 2 2" xfId="2856"/>
    <cellStyle name="Comma0 2 20" xfId="2857"/>
    <cellStyle name="Comma0 2 21" xfId="2858"/>
    <cellStyle name="Comma0 2 22" xfId="2859"/>
    <cellStyle name="Comma0 2 23" xfId="2860"/>
    <cellStyle name="Comma0 2 24" xfId="2861"/>
    <cellStyle name="Comma0 2 25" xfId="2862"/>
    <cellStyle name="Comma0 2 26" xfId="2863"/>
    <cellStyle name="Comma0 2 27" xfId="2864"/>
    <cellStyle name="Comma0 2 28" xfId="2865"/>
    <cellStyle name="Comma0 2 29" xfId="2866"/>
    <cellStyle name="Comma0 2 3" xfId="2867"/>
    <cellStyle name="Comma0 2 30" xfId="2868"/>
    <cellStyle name="Comma0 2 31" xfId="2869"/>
    <cellStyle name="Comma0 2 32" xfId="2870"/>
    <cellStyle name="Comma0 2 33" xfId="2871"/>
    <cellStyle name="Comma0 2 34" xfId="2872"/>
    <cellStyle name="Comma0 2 35" xfId="2873"/>
    <cellStyle name="Comma0 2 4" xfId="2874"/>
    <cellStyle name="Comma0 2 5" xfId="2875"/>
    <cellStyle name="Comma0 2 6" xfId="2876"/>
    <cellStyle name="Comma0 2 7" xfId="2877"/>
    <cellStyle name="Comma0 2 8" xfId="2878"/>
    <cellStyle name="Comma0 2 9" xfId="2879"/>
    <cellStyle name="Comma0 3" xfId="2880"/>
    <cellStyle name="Comma0 4" xfId="2881"/>
    <cellStyle name="Comma0 5" xfId="2882"/>
    <cellStyle name="Commentaire" xfId="2883"/>
    <cellStyle name="Commentaire 10" xfId="2884"/>
    <cellStyle name="Commentaire 11" xfId="2885"/>
    <cellStyle name="Commentaire 12" xfId="2886"/>
    <cellStyle name="Commentaire 13" xfId="2887"/>
    <cellStyle name="Commentaire 14" xfId="2888"/>
    <cellStyle name="Commentaire 15" xfId="2889"/>
    <cellStyle name="Commentaire 16" xfId="2890"/>
    <cellStyle name="Commentaire 17" xfId="2891"/>
    <cellStyle name="Commentaire 18" xfId="2892"/>
    <cellStyle name="Commentaire 19" xfId="2893"/>
    <cellStyle name="Commentaire 2" xfId="2894"/>
    <cellStyle name="Commentaire 20" xfId="2895"/>
    <cellStyle name="Commentaire 21" xfId="2896"/>
    <cellStyle name="Commentaire 22" xfId="2897"/>
    <cellStyle name="Commentaire 23" xfId="2898"/>
    <cellStyle name="Commentaire 24" xfId="2899"/>
    <cellStyle name="Commentaire 25" xfId="2900"/>
    <cellStyle name="Commentaire 26" xfId="2901"/>
    <cellStyle name="Commentaire 27" xfId="2902"/>
    <cellStyle name="Commentaire 28" xfId="2903"/>
    <cellStyle name="Commentaire 29" xfId="2904"/>
    <cellStyle name="Commentaire 3" xfId="2905"/>
    <cellStyle name="Commentaire 30" xfId="2906"/>
    <cellStyle name="Commentaire 31" xfId="2907"/>
    <cellStyle name="Commentaire 32" xfId="2908"/>
    <cellStyle name="Commentaire 33" xfId="2909"/>
    <cellStyle name="Commentaire 34" xfId="2910"/>
    <cellStyle name="Commentaire 35" xfId="2911"/>
    <cellStyle name="Commentaire 4" xfId="2912"/>
    <cellStyle name="Commentaire 5" xfId="2913"/>
    <cellStyle name="Commentaire 6" xfId="2914"/>
    <cellStyle name="Commentaire 7" xfId="2915"/>
    <cellStyle name="Commentaire 8" xfId="2916"/>
    <cellStyle name="Commentaire 9" xfId="2917"/>
    <cellStyle name="company_title" xfId="2918"/>
    <cellStyle name="Config Data Cells" xfId="2919"/>
    <cellStyle name="Copied" xfId="2920"/>
    <cellStyle name="Currency [0] 2" xfId="2921"/>
    <cellStyle name="Currency [0] 2 10" xfId="2922"/>
    <cellStyle name="Currency [0] 2 11" xfId="2923"/>
    <cellStyle name="Currency [0] 2 12" xfId="2924"/>
    <cellStyle name="Currency [0] 2 13" xfId="2925"/>
    <cellStyle name="Currency [0] 2 14" xfId="2926"/>
    <cellStyle name="Currency [0] 2 15" xfId="2927"/>
    <cellStyle name="Currency [0] 2 16" xfId="2928"/>
    <cellStyle name="Currency [0] 2 17" xfId="2929"/>
    <cellStyle name="Currency [0] 2 18" xfId="2930"/>
    <cellStyle name="Currency [0] 2 19" xfId="2931"/>
    <cellStyle name="Currency [0] 2 2" xfId="2932"/>
    <cellStyle name="Currency [0] 2 20" xfId="2933"/>
    <cellStyle name="Currency [0] 2 21" xfId="2934"/>
    <cellStyle name="Currency [0] 2 22" xfId="2935"/>
    <cellStyle name="Currency [0] 2 23" xfId="2936"/>
    <cellStyle name="Currency [0] 2 24" xfId="2937"/>
    <cellStyle name="Currency [0] 2 25" xfId="2938"/>
    <cellStyle name="Currency [0] 2 26" xfId="2939"/>
    <cellStyle name="Currency [0] 2 27" xfId="2940"/>
    <cellStyle name="Currency [0] 2 28" xfId="2941"/>
    <cellStyle name="Currency [0] 2 29" xfId="2942"/>
    <cellStyle name="Currency [0] 2 3" xfId="2943"/>
    <cellStyle name="Currency [0] 2 30" xfId="2944"/>
    <cellStyle name="Currency [0] 2 31" xfId="2945"/>
    <cellStyle name="Currency [0] 2 32" xfId="2946"/>
    <cellStyle name="Currency [0] 2 33" xfId="2947"/>
    <cellStyle name="Currency [0] 2 34" xfId="2948"/>
    <cellStyle name="Currency [0] 2 35" xfId="2949"/>
    <cellStyle name="Currency [0] 2 4" xfId="2950"/>
    <cellStyle name="Currency [0] 2 5" xfId="2951"/>
    <cellStyle name="Currency [0] 2 6" xfId="2952"/>
    <cellStyle name="Currency [0] 2 7" xfId="2953"/>
    <cellStyle name="Currency [0] 2 8" xfId="2954"/>
    <cellStyle name="Currency [0] 2 9" xfId="2955"/>
    <cellStyle name="Currency [00]" xfId="90"/>
    <cellStyle name="Currency 10" xfId="2956"/>
    <cellStyle name="Currency 11" xfId="2957"/>
    <cellStyle name="Currency 12" xfId="2958"/>
    <cellStyle name="Currency 13" xfId="2959"/>
    <cellStyle name="Currency 14" xfId="2960"/>
    <cellStyle name="Currency 15" xfId="2961"/>
    <cellStyle name="Currency 16" xfId="2962"/>
    <cellStyle name="Currency 17" xfId="2963"/>
    <cellStyle name="Currency 18" xfId="2964"/>
    <cellStyle name="Currency 19" xfId="2965"/>
    <cellStyle name="Currency 2" xfId="2966"/>
    <cellStyle name="Currency 2 10" xfId="2967"/>
    <cellStyle name="Currency 2 11" xfId="2968"/>
    <cellStyle name="Currency 2 12" xfId="2969"/>
    <cellStyle name="Currency 2 13" xfId="2970"/>
    <cellStyle name="Currency 2 14" xfId="2971"/>
    <cellStyle name="Currency 2 15" xfId="2972"/>
    <cellStyle name="Currency 2 16" xfId="2973"/>
    <cellStyle name="Currency 2 17" xfId="2974"/>
    <cellStyle name="Currency 2 18" xfId="2975"/>
    <cellStyle name="Currency 2 19" xfId="2976"/>
    <cellStyle name="Currency 2 2" xfId="2977"/>
    <cellStyle name="Currency 2 20" xfId="2978"/>
    <cellStyle name="Currency 2 21" xfId="2979"/>
    <cellStyle name="Currency 2 22" xfId="2980"/>
    <cellStyle name="Currency 2 23" xfId="2981"/>
    <cellStyle name="Currency 2 24" xfId="2982"/>
    <cellStyle name="Currency 2 25" xfId="2983"/>
    <cellStyle name="Currency 2 26" xfId="2984"/>
    <cellStyle name="Currency 2 27" xfId="2985"/>
    <cellStyle name="Currency 2 28" xfId="2986"/>
    <cellStyle name="Currency 2 29" xfId="2987"/>
    <cellStyle name="Currency 2 3" xfId="2988"/>
    <cellStyle name="Currency 2 30" xfId="2989"/>
    <cellStyle name="Currency 2 31" xfId="2990"/>
    <cellStyle name="Currency 2 32" xfId="2991"/>
    <cellStyle name="Currency 2 33" xfId="2992"/>
    <cellStyle name="Currency 2 34" xfId="2993"/>
    <cellStyle name="Currency 2 35" xfId="2994"/>
    <cellStyle name="Currency 2 36" xfId="2995"/>
    <cellStyle name="Currency 2 4" xfId="2996"/>
    <cellStyle name="Currency 2 5" xfId="2997"/>
    <cellStyle name="Currency 2 6" xfId="2998"/>
    <cellStyle name="Currency 2 7" xfId="2999"/>
    <cellStyle name="Currency 2 8" xfId="3000"/>
    <cellStyle name="Currency 2 9" xfId="3001"/>
    <cellStyle name="Currency 20" xfId="3002"/>
    <cellStyle name="Currency 21" xfId="3003"/>
    <cellStyle name="Currency 22" xfId="3004"/>
    <cellStyle name="Currency 23" xfId="3005"/>
    <cellStyle name="Currency 24" xfId="3006"/>
    <cellStyle name="Currency 25" xfId="3007"/>
    <cellStyle name="Currency 26" xfId="3008"/>
    <cellStyle name="Currency 27" xfId="3009"/>
    <cellStyle name="Currency 28" xfId="3010"/>
    <cellStyle name="Currency 29" xfId="3011"/>
    <cellStyle name="Currency 3" xfId="3012"/>
    <cellStyle name="Currency 3 10" xfId="3013"/>
    <cellStyle name="Currency 3 11" xfId="3014"/>
    <cellStyle name="Currency 3 12" xfId="3015"/>
    <cellStyle name="Currency 3 13" xfId="3016"/>
    <cellStyle name="Currency 3 14" xfId="3017"/>
    <cellStyle name="Currency 3 15" xfId="3018"/>
    <cellStyle name="Currency 3 16" xfId="3019"/>
    <cellStyle name="Currency 3 17" xfId="3020"/>
    <cellStyle name="Currency 3 18" xfId="3021"/>
    <cellStyle name="Currency 3 19" xfId="3022"/>
    <cellStyle name="Currency 3 2" xfId="3023"/>
    <cellStyle name="Currency 3 20" xfId="3024"/>
    <cellStyle name="Currency 3 21" xfId="3025"/>
    <cellStyle name="Currency 3 22" xfId="3026"/>
    <cellStyle name="Currency 3 23" xfId="3027"/>
    <cellStyle name="Currency 3 24" xfId="3028"/>
    <cellStyle name="Currency 3 25" xfId="3029"/>
    <cellStyle name="Currency 3 26" xfId="3030"/>
    <cellStyle name="Currency 3 27" xfId="3031"/>
    <cellStyle name="Currency 3 28" xfId="3032"/>
    <cellStyle name="Currency 3 29" xfId="3033"/>
    <cellStyle name="Currency 3 3" xfId="3034"/>
    <cellStyle name="Currency 3 30" xfId="3035"/>
    <cellStyle name="Currency 3 31" xfId="3036"/>
    <cellStyle name="Currency 3 32" xfId="3037"/>
    <cellStyle name="Currency 3 33" xfId="3038"/>
    <cellStyle name="Currency 3 34" xfId="3039"/>
    <cellStyle name="Currency 3 35" xfId="3040"/>
    <cellStyle name="Currency 3 36" xfId="3041"/>
    <cellStyle name="Currency 3 4" xfId="3042"/>
    <cellStyle name="Currency 3 5" xfId="3043"/>
    <cellStyle name="Currency 3 6" xfId="3044"/>
    <cellStyle name="Currency 3 7" xfId="3045"/>
    <cellStyle name="Currency 3 8" xfId="3046"/>
    <cellStyle name="Currency 3 9" xfId="3047"/>
    <cellStyle name="Currency 30" xfId="3048"/>
    <cellStyle name="Currency 31" xfId="3049"/>
    <cellStyle name="Currency 32" xfId="3050"/>
    <cellStyle name="Currency 33" xfId="3051"/>
    <cellStyle name="Currency 34" xfId="3052"/>
    <cellStyle name="Currency 35" xfId="3053"/>
    <cellStyle name="Currency 36" xfId="3054"/>
    <cellStyle name="Currency 37" xfId="3055"/>
    <cellStyle name="Currency 38" xfId="3056"/>
    <cellStyle name="Currency 39" xfId="3057"/>
    <cellStyle name="Currency 4" xfId="3058"/>
    <cellStyle name="Currency 40" xfId="3059"/>
    <cellStyle name="Currency 41" xfId="3060"/>
    <cellStyle name="Currency 42" xfId="3061"/>
    <cellStyle name="Currency 43" xfId="3062"/>
    <cellStyle name="Currency 44" xfId="3063"/>
    <cellStyle name="Currency 45" xfId="3064"/>
    <cellStyle name="Currency 46" xfId="3065"/>
    <cellStyle name="Currency 47" xfId="3066"/>
    <cellStyle name="Currency 48" xfId="3067"/>
    <cellStyle name="Currency 49" xfId="3068"/>
    <cellStyle name="Currency 5" xfId="3069"/>
    <cellStyle name="Currency 50" xfId="3070"/>
    <cellStyle name="Currency 51" xfId="3071"/>
    <cellStyle name="Currency 52" xfId="3072"/>
    <cellStyle name="Currency 53" xfId="3073"/>
    <cellStyle name="Currency 54" xfId="3074"/>
    <cellStyle name="Currency 55" xfId="3075"/>
    <cellStyle name="Currency 56" xfId="3076"/>
    <cellStyle name="Currency 57" xfId="3077"/>
    <cellStyle name="Currency 58" xfId="3078"/>
    <cellStyle name="Currency 59" xfId="3079"/>
    <cellStyle name="Currency 6" xfId="3080"/>
    <cellStyle name="Currency 60" xfId="3081"/>
    <cellStyle name="Currency 61" xfId="3082"/>
    <cellStyle name="Currency 62" xfId="3083"/>
    <cellStyle name="Currency 63" xfId="3084"/>
    <cellStyle name="Currency 64" xfId="3085"/>
    <cellStyle name="Currency 65" xfId="3086"/>
    <cellStyle name="Currency 66" xfId="3087"/>
    <cellStyle name="Currency 67" xfId="3088"/>
    <cellStyle name="Currency 68" xfId="3089"/>
    <cellStyle name="Currency 7" xfId="3090"/>
    <cellStyle name="Currency 8" xfId="3091"/>
    <cellStyle name="Currency 9" xfId="3092"/>
    <cellStyle name="Currency0" xfId="3093"/>
    <cellStyle name="Currency0 2" xfId="3094"/>
    <cellStyle name="Currency0 2 10" xfId="3095"/>
    <cellStyle name="Currency0 2 11" xfId="3096"/>
    <cellStyle name="Currency0 2 12" xfId="3097"/>
    <cellStyle name="Currency0 2 13" xfId="3098"/>
    <cellStyle name="Currency0 2 14" xfId="3099"/>
    <cellStyle name="Currency0 2 15" xfId="3100"/>
    <cellStyle name="Currency0 2 16" xfId="3101"/>
    <cellStyle name="Currency0 2 17" xfId="3102"/>
    <cellStyle name="Currency0 2 18" xfId="3103"/>
    <cellStyle name="Currency0 2 19" xfId="3104"/>
    <cellStyle name="Currency0 2 2" xfId="3105"/>
    <cellStyle name="Currency0 2 20" xfId="3106"/>
    <cellStyle name="Currency0 2 21" xfId="3107"/>
    <cellStyle name="Currency0 2 22" xfId="3108"/>
    <cellStyle name="Currency0 2 23" xfId="3109"/>
    <cellStyle name="Currency0 2 24" xfId="3110"/>
    <cellStyle name="Currency0 2 25" xfId="3111"/>
    <cellStyle name="Currency0 2 26" xfId="3112"/>
    <cellStyle name="Currency0 2 27" xfId="3113"/>
    <cellStyle name="Currency0 2 28" xfId="3114"/>
    <cellStyle name="Currency0 2 29" xfId="3115"/>
    <cellStyle name="Currency0 2 3" xfId="3116"/>
    <cellStyle name="Currency0 2 30" xfId="3117"/>
    <cellStyle name="Currency0 2 31" xfId="3118"/>
    <cellStyle name="Currency0 2 32" xfId="3119"/>
    <cellStyle name="Currency0 2 33" xfId="3120"/>
    <cellStyle name="Currency0 2 34" xfId="3121"/>
    <cellStyle name="Currency0 2 35" xfId="3122"/>
    <cellStyle name="Currency0 2 4" xfId="3123"/>
    <cellStyle name="Currency0 2 5" xfId="3124"/>
    <cellStyle name="Currency0 2 6" xfId="3125"/>
    <cellStyle name="Currency0 2 7" xfId="3126"/>
    <cellStyle name="Currency0 2 8" xfId="3127"/>
    <cellStyle name="Currency0 2 9" xfId="3128"/>
    <cellStyle name="Currency0 3" xfId="3129"/>
    <cellStyle name="Currency0 4" xfId="3130"/>
    <cellStyle name="Currency0 5" xfId="3131"/>
    <cellStyle name="database" xfId="3132"/>
    <cellStyle name="database 10" xfId="3133"/>
    <cellStyle name="database 11" xfId="3134"/>
    <cellStyle name="database 12" xfId="3135"/>
    <cellStyle name="database 13" xfId="3136"/>
    <cellStyle name="database 14" xfId="3137"/>
    <cellStyle name="database 15" xfId="3138"/>
    <cellStyle name="database 16" xfId="3139"/>
    <cellStyle name="database 17" xfId="3140"/>
    <cellStyle name="database 18" xfId="3141"/>
    <cellStyle name="database 19" xfId="3142"/>
    <cellStyle name="database 2" xfId="3143"/>
    <cellStyle name="database 20" xfId="3144"/>
    <cellStyle name="database 21" xfId="3145"/>
    <cellStyle name="database 22" xfId="3146"/>
    <cellStyle name="database 23" xfId="3147"/>
    <cellStyle name="database 24" xfId="3148"/>
    <cellStyle name="database 25" xfId="3149"/>
    <cellStyle name="database 26" xfId="3150"/>
    <cellStyle name="database 27" xfId="3151"/>
    <cellStyle name="database 28" xfId="3152"/>
    <cellStyle name="database 29" xfId="3153"/>
    <cellStyle name="database 3" xfId="3154"/>
    <cellStyle name="database 30" xfId="3155"/>
    <cellStyle name="database 31" xfId="3156"/>
    <cellStyle name="database 32" xfId="3157"/>
    <cellStyle name="database 33" xfId="3158"/>
    <cellStyle name="database 34" xfId="3159"/>
    <cellStyle name="database 35" xfId="3160"/>
    <cellStyle name="database 4" xfId="3161"/>
    <cellStyle name="database 5" xfId="3162"/>
    <cellStyle name="database 6" xfId="3163"/>
    <cellStyle name="database 7" xfId="3164"/>
    <cellStyle name="database 8" xfId="3165"/>
    <cellStyle name="database 9" xfId="3166"/>
    <cellStyle name="Date" xfId="3167"/>
    <cellStyle name="Date 2" xfId="3168"/>
    <cellStyle name="Date 2 10" xfId="3169"/>
    <cellStyle name="Date 2 11" xfId="3170"/>
    <cellStyle name="Date 2 12" xfId="3171"/>
    <cellStyle name="Date 2 13" xfId="3172"/>
    <cellStyle name="Date 2 14" xfId="3173"/>
    <cellStyle name="Date 2 15" xfId="3174"/>
    <cellStyle name="Date 2 16" xfId="3175"/>
    <cellStyle name="Date 2 17" xfId="3176"/>
    <cellStyle name="Date 2 18" xfId="3177"/>
    <cellStyle name="Date 2 19" xfId="3178"/>
    <cellStyle name="Date 2 2" xfId="3179"/>
    <cellStyle name="Date 2 20" xfId="3180"/>
    <cellStyle name="Date 2 21" xfId="3181"/>
    <cellStyle name="Date 2 22" xfId="3182"/>
    <cellStyle name="Date 2 23" xfId="3183"/>
    <cellStyle name="Date 2 24" xfId="3184"/>
    <cellStyle name="Date 2 25" xfId="3185"/>
    <cellStyle name="Date 2 26" xfId="3186"/>
    <cellStyle name="Date 2 27" xfId="3187"/>
    <cellStyle name="Date 2 28" xfId="3188"/>
    <cellStyle name="Date 2 29" xfId="3189"/>
    <cellStyle name="Date 2 3" xfId="3190"/>
    <cellStyle name="Date 2 30" xfId="3191"/>
    <cellStyle name="Date 2 31" xfId="3192"/>
    <cellStyle name="Date 2 32" xfId="3193"/>
    <cellStyle name="Date 2 33" xfId="3194"/>
    <cellStyle name="Date 2 34" xfId="3195"/>
    <cellStyle name="Date 2 35" xfId="3196"/>
    <cellStyle name="Date 2 4" xfId="3197"/>
    <cellStyle name="Date 2 5" xfId="3198"/>
    <cellStyle name="Date 2 6" xfId="3199"/>
    <cellStyle name="Date 2 7" xfId="3200"/>
    <cellStyle name="Date 2 8" xfId="3201"/>
    <cellStyle name="Date 2 9" xfId="3202"/>
    <cellStyle name="Date 3" xfId="3203"/>
    <cellStyle name="Date 4" xfId="3204"/>
    <cellStyle name="Date 5" xfId="3205"/>
    <cellStyle name="Date Short" xfId="91"/>
    <cellStyle name="date_format" xfId="3206"/>
    <cellStyle name="Dezimal [0]_pldt" xfId="3207"/>
    <cellStyle name="Dezimal_Artikel Aus zmbopr7a082002" xfId="3208"/>
    <cellStyle name="Enter Currency (0)" xfId="92"/>
    <cellStyle name="Enter Currency (0) 10" xfId="3209"/>
    <cellStyle name="Enter Currency (0) 11" xfId="3210"/>
    <cellStyle name="Enter Currency (0) 12" xfId="3211"/>
    <cellStyle name="Enter Currency (0) 13" xfId="3212"/>
    <cellStyle name="Enter Currency (0) 14" xfId="3213"/>
    <cellStyle name="Enter Currency (0) 15" xfId="3214"/>
    <cellStyle name="Enter Currency (0) 16" xfId="3215"/>
    <cellStyle name="Enter Currency (0) 17" xfId="3216"/>
    <cellStyle name="Enter Currency (0) 18" xfId="3217"/>
    <cellStyle name="Enter Currency (0) 19" xfId="3218"/>
    <cellStyle name="Enter Currency (0) 2" xfId="3219"/>
    <cellStyle name="Enter Currency (0) 2 10" xfId="3220"/>
    <cellStyle name="Enter Currency (0) 2 11" xfId="3221"/>
    <cellStyle name="Enter Currency (0) 2 12" xfId="3222"/>
    <cellStyle name="Enter Currency (0) 2 13" xfId="3223"/>
    <cellStyle name="Enter Currency (0) 2 14" xfId="3224"/>
    <cellStyle name="Enter Currency (0) 2 15" xfId="3225"/>
    <cellStyle name="Enter Currency (0) 2 16" xfId="3226"/>
    <cellStyle name="Enter Currency (0) 2 17" xfId="3227"/>
    <cellStyle name="Enter Currency (0) 2 18" xfId="3228"/>
    <cellStyle name="Enter Currency (0) 2 19" xfId="3229"/>
    <cellStyle name="Enter Currency (0) 2 2" xfId="3230"/>
    <cellStyle name="Enter Currency (0) 2 20" xfId="3231"/>
    <cellStyle name="Enter Currency (0) 2 21" xfId="3232"/>
    <cellStyle name="Enter Currency (0) 2 22" xfId="3233"/>
    <cellStyle name="Enter Currency (0) 2 23" xfId="3234"/>
    <cellStyle name="Enter Currency (0) 2 24" xfId="3235"/>
    <cellStyle name="Enter Currency (0) 2 25" xfId="3236"/>
    <cellStyle name="Enter Currency (0) 2 26" xfId="3237"/>
    <cellStyle name="Enter Currency (0) 2 27" xfId="3238"/>
    <cellStyle name="Enter Currency (0) 2 28" xfId="3239"/>
    <cellStyle name="Enter Currency (0) 2 29" xfId="3240"/>
    <cellStyle name="Enter Currency (0) 2 3" xfId="3241"/>
    <cellStyle name="Enter Currency (0) 2 30" xfId="3242"/>
    <cellStyle name="Enter Currency (0) 2 31" xfId="3243"/>
    <cellStyle name="Enter Currency (0) 2 32" xfId="3244"/>
    <cellStyle name="Enter Currency (0) 2 33" xfId="3245"/>
    <cellStyle name="Enter Currency (0) 2 34" xfId="3246"/>
    <cellStyle name="Enter Currency (0) 2 35" xfId="3247"/>
    <cellStyle name="Enter Currency (0) 2 4" xfId="3248"/>
    <cellStyle name="Enter Currency (0) 2 5" xfId="3249"/>
    <cellStyle name="Enter Currency (0) 2 6" xfId="3250"/>
    <cellStyle name="Enter Currency (0) 2 7" xfId="3251"/>
    <cellStyle name="Enter Currency (0) 2 8" xfId="3252"/>
    <cellStyle name="Enter Currency (0) 2 9" xfId="3253"/>
    <cellStyle name="Enter Currency (0) 20" xfId="3254"/>
    <cellStyle name="Enter Currency (0) 21" xfId="3255"/>
    <cellStyle name="Enter Currency (0) 22" xfId="3256"/>
    <cellStyle name="Enter Currency (0) 23" xfId="3257"/>
    <cellStyle name="Enter Currency (0) 24" xfId="3258"/>
    <cellStyle name="Enter Currency (0) 25" xfId="3259"/>
    <cellStyle name="Enter Currency (0) 26" xfId="3260"/>
    <cellStyle name="Enter Currency (0) 27" xfId="3261"/>
    <cellStyle name="Enter Currency (0) 28" xfId="3262"/>
    <cellStyle name="Enter Currency (0) 29" xfId="3263"/>
    <cellStyle name="Enter Currency (0) 3" xfId="3264"/>
    <cellStyle name="Enter Currency (0) 30" xfId="3265"/>
    <cellStyle name="Enter Currency (0) 31" xfId="3266"/>
    <cellStyle name="Enter Currency (0) 32" xfId="3267"/>
    <cellStyle name="Enter Currency (0) 33" xfId="3268"/>
    <cellStyle name="Enter Currency (0) 34" xfId="3269"/>
    <cellStyle name="Enter Currency (0) 35" xfId="3270"/>
    <cellStyle name="Enter Currency (0) 36" xfId="3271"/>
    <cellStyle name="Enter Currency (0) 37" xfId="3272"/>
    <cellStyle name="Enter Currency (0) 38" xfId="3273"/>
    <cellStyle name="Enter Currency (0) 4" xfId="3274"/>
    <cellStyle name="Enter Currency (0) 5" xfId="3275"/>
    <cellStyle name="Enter Currency (0) 6" xfId="3276"/>
    <cellStyle name="Enter Currency (0) 7" xfId="3277"/>
    <cellStyle name="Enter Currency (0) 8" xfId="3278"/>
    <cellStyle name="Enter Currency (0) 9" xfId="3279"/>
    <cellStyle name="Enter Currency (2)" xfId="93"/>
    <cellStyle name="Enter Units (0)" xfId="94"/>
    <cellStyle name="Enter Units (0) 10" xfId="3280"/>
    <cellStyle name="Enter Units (0) 11" xfId="3281"/>
    <cellStyle name="Enter Units (0) 12" xfId="3282"/>
    <cellStyle name="Enter Units (0) 13" xfId="3283"/>
    <cellStyle name="Enter Units (0) 14" xfId="3284"/>
    <cellStyle name="Enter Units (0) 15" xfId="3285"/>
    <cellStyle name="Enter Units (0) 16" xfId="3286"/>
    <cellStyle name="Enter Units (0) 17" xfId="3287"/>
    <cellStyle name="Enter Units (0) 18" xfId="3288"/>
    <cellStyle name="Enter Units (0) 19" xfId="3289"/>
    <cellStyle name="Enter Units (0) 2" xfId="3290"/>
    <cellStyle name="Enter Units (0) 2 10" xfId="3291"/>
    <cellStyle name="Enter Units (0) 2 11" xfId="3292"/>
    <cellStyle name="Enter Units (0) 2 12" xfId="3293"/>
    <cellStyle name="Enter Units (0) 2 13" xfId="3294"/>
    <cellStyle name="Enter Units (0) 2 14" xfId="3295"/>
    <cellStyle name="Enter Units (0) 2 15" xfId="3296"/>
    <cellStyle name="Enter Units (0) 2 16" xfId="3297"/>
    <cellStyle name="Enter Units (0) 2 17" xfId="3298"/>
    <cellStyle name="Enter Units (0) 2 18" xfId="3299"/>
    <cellStyle name="Enter Units (0) 2 19" xfId="3300"/>
    <cellStyle name="Enter Units (0) 2 2" xfId="3301"/>
    <cellStyle name="Enter Units (0) 2 20" xfId="3302"/>
    <cellStyle name="Enter Units (0) 2 21" xfId="3303"/>
    <cellStyle name="Enter Units (0) 2 22" xfId="3304"/>
    <cellStyle name="Enter Units (0) 2 23" xfId="3305"/>
    <cellStyle name="Enter Units (0) 2 24" xfId="3306"/>
    <cellStyle name="Enter Units (0) 2 25" xfId="3307"/>
    <cellStyle name="Enter Units (0) 2 26" xfId="3308"/>
    <cellStyle name="Enter Units (0) 2 27" xfId="3309"/>
    <cellStyle name="Enter Units (0) 2 28" xfId="3310"/>
    <cellStyle name="Enter Units (0) 2 29" xfId="3311"/>
    <cellStyle name="Enter Units (0) 2 3" xfId="3312"/>
    <cellStyle name="Enter Units (0) 2 30" xfId="3313"/>
    <cellStyle name="Enter Units (0) 2 31" xfId="3314"/>
    <cellStyle name="Enter Units (0) 2 32" xfId="3315"/>
    <cellStyle name="Enter Units (0) 2 33" xfId="3316"/>
    <cellStyle name="Enter Units (0) 2 34" xfId="3317"/>
    <cellStyle name="Enter Units (0) 2 35" xfId="3318"/>
    <cellStyle name="Enter Units (0) 2 4" xfId="3319"/>
    <cellStyle name="Enter Units (0) 2 5" xfId="3320"/>
    <cellStyle name="Enter Units (0) 2 6" xfId="3321"/>
    <cellStyle name="Enter Units (0) 2 7" xfId="3322"/>
    <cellStyle name="Enter Units (0) 2 8" xfId="3323"/>
    <cellStyle name="Enter Units (0) 2 9" xfId="3324"/>
    <cellStyle name="Enter Units (0) 20" xfId="3325"/>
    <cellStyle name="Enter Units (0) 21" xfId="3326"/>
    <cellStyle name="Enter Units (0) 22" xfId="3327"/>
    <cellStyle name="Enter Units (0) 23" xfId="3328"/>
    <cellStyle name="Enter Units (0) 24" xfId="3329"/>
    <cellStyle name="Enter Units (0) 25" xfId="3330"/>
    <cellStyle name="Enter Units (0) 26" xfId="3331"/>
    <cellStyle name="Enter Units (0) 27" xfId="3332"/>
    <cellStyle name="Enter Units (0) 28" xfId="3333"/>
    <cellStyle name="Enter Units (0) 29" xfId="3334"/>
    <cellStyle name="Enter Units (0) 3" xfId="3335"/>
    <cellStyle name="Enter Units (0) 30" xfId="3336"/>
    <cellStyle name="Enter Units (0) 31" xfId="3337"/>
    <cellStyle name="Enter Units (0) 32" xfId="3338"/>
    <cellStyle name="Enter Units (0) 33" xfId="3339"/>
    <cellStyle name="Enter Units (0) 34" xfId="3340"/>
    <cellStyle name="Enter Units (0) 35" xfId="3341"/>
    <cellStyle name="Enter Units (0) 36" xfId="3342"/>
    <cellStyle name="Enter Units (0) 37" xfId="3343"/>
    <cellStyle name="Enter Units (0) 38" xfId="3344"/>
    <cellStyle name="Enter Units (0) 4" xfId="3345"/>
    <cellStyle name="Enter Units (0) 5" xfId="3346"/>
    <cellStyle name="Enter Units (0) 6" xfId="3347"/>
    <cellStyle name="Enter Units (0) 7" xfId="3348"/>
    <cellStyle name="Enter Units (0) 8" xfId="3349"/>
    <cellStyle name="Enter Units (0) 9" xfId="3350"/>
    <cellStyle name="Enter Units (1)" xfId="95"/>
    <cellStyle name="Enter Units (1) 10" xfId="3351"/>
    <cellStyle name="Enter Units (1) 11" xfId="3352"/>
    <cellStyle name="Enter Units (1) 12" xfId="3353"/>
    <cellStyle name="Enter Units (1) 13" xfId="3354"/>
    <cellStyle name="Enter Units (1) 14" xfId="3355"/>
    <cellStyle name="Enter Units (1) 15" xfId="3356"/>
    <cellStyle name="Enter Units (1) 16" xfId="3357"/>
    <cellStyle name="Enter Units (1) 17" xfId="3358"/>
    <cellStyle name="Enter Units (1) 18" xfId="3359"/>
    <cellStyle name="Enter Units (1) 19" xfId="3360"/>
    <cellStyle name="Enter Units (1) 2" xfId="3361"/>
    <cellStyle name="Enter Units (1) 2 10" xfId="3362"/>
    <cellStyle name="Enter Units (1) 2 11" xfId="3363"/>
    <cellStyle name="Enter Units (1) 2 12" xfId="3364"/>
    <cellStyle name="Enter Units (1) 2 13" xfId="3365"/>
    <cellStyle name="Enter Units (1) 2 14" xfId="3366"/>
    <cellStyle name="Enter Units (1) 2 15" xfId="3367"/>
    <cellStyle name="Enter Units (1) 2 16" xfId="3368"/>
    <cellStyle name="Enter Units (1) 2 17" xfId="3369"/>
    <cellStyle name="Enter Units (1) 2 18" xfId="3370"/>
    <cellStyle name="Enter Units (1) 2 19" xfId="3371"/>
    <cellStyle name="Enter Units (1) 2 2" xfId="3372"/>
    <cellStyle name="Enter Units (1) 2 20" xfId="3373"/>
    <cellStyle name="Enter Units (1) 2 21" xfId="3374"/>
    <cellStyle name="Enter Units (1) 2 22" xfId="3375"/>
    <cellStyle name="Enter Units (1) 2 23" xfId="3376"/>
    <cellStyle name="Enter Units (1) 2 24" xfId="3377"/>
    <cellStyle name="Enter Units (1) 2 25" xfId="3378"/>
    <cellStyle name="Enter Units (1) 2 26" xfId="3379"/>
    <cellStyle name="Enter Units (1) 2 27" xfId="3380"/>
    <cellStyle name="Enter Units (1) 2 28" xfId="3381"/>
    <cellStyle name="Enter Units (1) 2 29" xfId="3382"/>
    <cellStyle name="Enter Units (1) 2 3" xfId="3383"/>
    <cellStyle name="Enter Units (1) 2 30" xfId="3384"/>
    <cellStyle name="Enter Units (1) 2 31" xfId="3385"/>
    <cellStyle name="Enter Units (1) 2 32" xfId="3386"/>
    <cellStyle name="Enter Units (1) 2 33" xfId="3387"/>
    <cellStyle name="Enter Units (1) 2 34" xfId="3388"/>
    <cellStyle name="Enter Units (1) 2 35" xfId="3389"/>
    <cellStyle name="Enter Units (1) 2 4" xfId="3390"/>
    <cellStyle name="Enter Units (1) 2 5" xfId="3391"/>
    <cellStyle name="Enter Units (1) 2 6" xfId="3392"/>
    <cellStyle name="Enter Units (1) 2 7" xfId="3393"/>
    <cellStyle name="Enter Units (1) 2 8" xfId="3394"/>
    <cellStyle name="Enter Units (1) 2 9" xfId="3395"/>
    <cellStyle name="Enter Units (1) 20" xfId="3396"/>
    <cellStyle name="Enter Units (1) 21" xfId="3397"/>
    <cellStyle name="Enter Units (1) 22" xfId="3398"/>
    <cellStyle name="Enter Units (1) 23" xfId="3399"/>
    <cellStyle name="Enter Units (1) 24" xfId="3400"/>
    <cellStyle name="Enter Units (1) 25" xfId="3401"/>
    <cellStyle name="Enter Units (1) 26" xfId="3402"/>
    <cellStyle name="Enter Units (1) 27" xfId="3403"/>
    <cellStyle name="Enter Units (1) 28" xfId="3404"/>
    <cellStyle name="Enter Units (1) 29" xfId="3405"/>
    <cellStyle name="Enter Units (1) 3" xfId="3406"/>
    <cellStyle name="Enter Units (1) 30" xfId="3407"/>
    <cellStyle name="Enter Units (1) 31" xfId="3408"/>
    <cellStyle name="Enter Units (1) 32" xfId="3409"/>
    <cellStyle name="Enter Units (1) 33" xfId="3410"/>
    <cellStyle name="Enter Units (1) 34" xfId="3411"/>
    <cellStyle name="Enter Units (1) 35" xfId="3412"/>
    <cellStyle name="Enter Units (1) 36" xfId="3413"/>
    <cellStyle name="Enter Units (1) 37" xfId="3414"/>
    <cellStyle name="Enter Units (1) 38" xfId="3415"/>
    <cellStyle name="Enter Units (1) 4" xfId="3416"/>
    <cellStyle name="Enter Units (1) 5" xfId="3417"/>
    <cellStyle name="Enter Units (1) 6" xfId="3418"/>
    <cellStyle name="Enter Units (1) 7" xfId="3419"/>
    <cellStyle name="Enter Units (1) 8" xfId="3420"/>
    <cellStyle name="Enter Units (1) 9" xfId="3421"/>
    <cellStyle name="Enter Units (2)" xfId="96"/>
    <cellStyle name="Entered" xfId="3422"/>
    <cellStyle name="Entrée" xfId="3423"/>
    <cellStyle name="Explanatory Text" xfId="3424"/>
    <cellStyle name="Explanatory Text 2" xfId="3425"/>
    <cellStyle name="Fixed" xfId="3426"/>
    <cellStyle name="Fixed 2" xfId="3427"/>
    <cellStyle name="Fixed 2 10" xfId="3428"/>
    <cellStyle name="Fixed 2 11" xfId="3429"/>
    <cellStyle name="Fixed 2 12" xfId="3430"/>
    <cellStyle name="Fixed 2 13" xfId="3431"/>
    <cellStyle name="Fixed 2 14" xfId="3432"/>
    <cellStyle name="Fixed 2 15" xfId="3433"/>
    <cellStyle name="Fixed 2 16" xfId="3434"/>
    <cellStyle name="Fixed 2 17" xfId="3435"/>
    <cellStyle name="Fixed 2 18" xfId="3436"/>
    <cellStyle name="Fixed 2 19" xfId="3437"/>
    <cellStyle name="Fixed 2 2" xfId="3438"/>
    <cellStyle name="Fixed 2 20" xfId="3439"/>
    <cellStyle name="Fixed 2 21" xfId="3440"/>
    <cellStyle name="Fixed 2 22" xfId="3441"/>
    <cellStyle name="Fixed 2 23" xfId="3442"/>
    <cellStyle name="Fixed 2 24" xfId="3443"/>
    <cellStyle name="Fixed 2 25" xfId="3444"/>
    <cellStyle name="Fixed 2 26" xfId="3445"/>
    <cellStyle name="Fixed 2 27" xfId="3446"/>
    <cellStyle name="Fixed 2 28" xfId="3447"/>
    <cellStyle name="Fixed 2 29" xfId="3448"/>
    <cellStyle name="Fixed 2 3" xfId="3449"/>
    <cellStyle name="Fixed 2 30" xfId="3450"/>
    <cellStyle name="Fixed 2 31" xfId="3451"/>
    <cellStyle name="Fixed 2 32" xfId="3452"/>
    <cellStyle name="Fixed 2 33" xfId="3453"/>
    <cellStyle name="Fixed 2 34" xfId="3454"/>
    <cellStyle name="Fixed 2 35" xfId="3455"/>
    <cellStyle name="Fixed 2 4" xfId="3456"/>
    <cellStyle name="Fixed 2 5" xfId="3457"/>
    <cellStyle name="Fixed 2 6" xfId="3458"/>
    <cellStyle name="Fixed 2 7" xfId="3459"/>
    <cellStyle name="Fixed 2 8" xfId="3460"/>
    <cellStyle name="Fixed 2 9" xfId="3461"/>
    <cellStyle name="Fixed 3" xfId="3462"/>
    <cellStyle name="Fixed 4" xfId="3463"/>
    <cellStyle name="Fixed 5" xfId="3464"/>
    <cellStyle name="Good" xfId="3465"/>
    <cellStyle name="Good 2" xfId="3466"/>
    <cellStyle name="Grey" xfId="97"/>
    <cellStyle name="Head sub" xfId="3467"/>
    <cellStyle name="Header" xfId="3468"/>
    <cellStyle name="Header1" xfId="98"/>
    <cellStyle name="Header2" xfId="99"/>
    <cellStyle name="Heading 1" xfId="3469"/>
    <cellStyle name="Heading 1 2" xfId="3470"/>
    <cellStyle name="Heading 2" xfId="3471"/>
    <cellStyle name="Heading 2 2" xfId="3472"/>
    <cellStyle name="Heading 3" xfId="3473"/>
    <cellStyle name="Heading 3 2" xfId="3474"/>
    <cellStyle name="Heading 4" xfId="3475"/>
    <cellStyle name="Heading 4 2" xfId="3476"/>
    <cellStyle name="HEADINGS" xfId="3477"/>
    <cellStyle name="HEADINGSTOP" xfId="3478"/>
    <cellStyle name="Hyperlink 2" xfId="3479"/>
    <cellStyle name="Hyperlink 3" xfId="32"/>
    <cellStyle name="Input" xfId="3480"/>
    <cellStyle name="Input [yellow]" xfId="100"/>
    <cellStyle name="Input 2" xfId="3481"/>
    <cellStyle name="Input 3" xfId="3482"/>
    <cellStyle name="Input 4" xfId="3483"/>
    <cellStyle name="Input 5" xfId="3484"/>
    <cellStyle name="Input Cells" xfId="3485"/>
    <cellStyle name="Input_4968-A-EM-ET5101-A-Owner" xfId="3486"/>
    <cellStyle name="Insatisfaisant" xfId="3487"/>
    <cellStyle name="Link Currency (0)" xfId="101"/>
    <cellStyle name="Link Currency (0) 10" xfId="3488"/>
    <cellStyle name="Link Currency (0) 11" xfId="3489"/>
    <cellStyle name="Link Currency (0) 12" xfId="3490"/>
    <cellStyle name="Link Currency (0) 13" xfId="3491"/>
    <cellStyle name="Link Currency (0) 14" xfId="3492"/>
    <cellStyle name="Link Currency (0) 15" xfId="3493"/>
    <cellStyle name="Link Currency (0) 16" xfId="3494"/>
    <cellStyle name="Link Currency (0) 17" xfId="3495"/>
    <cellStyle name="Link Currency (0) 18" xfId="3496"/>
    <cellStyle name="Link Currency (0) 19" xfId="3497"/>
    <cellStyle name="Link Currency (0) 2" xfId="3498"/>
    <cellStyle name="Link Currency (0) 2 10" xfId="3499"/>
    <cellStyle name="Link Currency (0) 2 11" xfId="3500"/>
    <cellStyle name="Link Currency (0) 2 12" xfId="3501"/>
    <cellStyle name="Link Currency (0) 2 13" xfId="3502"/>
    <cellStyle name="Link Currency (0) 2 14" xfId="3503"/>
    <cellStyle name="Link Currency (0) 2 15" xfId="3504"/>
    <cellStyle name="Link Currency (0) 2 16" xfId="3505"/>
    <cellStyle name="Link Currency (0) 2 17" xfId="3506"/>
    <cellStyle name="Link Currency (0) 2 18" xfId="3507"/>
    <cellStyle name="Link Currency (0) 2 19" xfId="3508"/>
    <cellStyle name="Link Currency (0) 2 2" xfId="3509"/>
    <cellStyle name="Link Currency (0) 2 20" xfId="3510"/>
    <cellStyle name="Link Currency (0) 2 21" xfId="3511"/>
    <cellStyle name="Link Currency (0) 2 22" xfId="3512"/>
    <cellStyle name="Link Currency (0) 2 23" xfId="3513"/>
    <cellStyle name="Link Currency (0) 2 24" xfId="3514"/>
    <cellStyle name="Link Currency (0) 2 25" xfId="3515"/>
    <cellStyle name="Link Currency (0) 2 26" xfId="3516"/>
    <cellStyle name="Link Currency (0) 2 27" xfId="3517"/>
    <cellStyle name="Link Currency (0) 2 28" xfId="3518"/>
    <cellStyle name="Link Currency (0) 2 29" xfId="3519"/>
    <cellStyle name="Link Currency (0) 2 3" xfId="3520"/>
    <cellStyle name="Link Currency (0) 2 30" xfId="3521"/>
    <cellStyle name="Link Currency (0) 2 31" xfId="3522"/>
    <cellStyle name="Link Currency (0) 2 32" xfId="3523"/>
    <cellStyle name="Link Currency (0) 2 33" xfId="3524"/>
    <cellStyle name="Link Currency (0) 2 34" xfId="3525"/>
    <cellStyle name="Link Currency (0) 2 35" xfId="3526"/>
    <cellStyle name="Link Currency (0) 2 4" xfId="3527"/>
    <cellStyle name="Link Currency (0) 2 5" xfId="3528"/>
    <cellStyle name="Link Currency (0) 2 6" xfId="3529"/>
    <cellStyle name="Link Currency (0) 2 7" xfId="3530"/>
    <cellStyle name="Link Currency (0) 2 8" xfId="3531"/>
    <cellStyle name="Link Currency (0) 2 9" xfId="3532"/>
    <cellStyle name="Link Currency (0) 20" xfId="3533"/>
    <cellStyle name="Link Currency (0) 21" xfId="3534"/>
    <cellStyle name="Link Currency (0) 22" xfId="3535"/>
    <cellStyle name="Link Currency (0) 23" xfId="3536"/>
    <cellStyle name="Link Currency (0) 24" xfId="3537"/>
    <cellStyle name="Link Currency (0) 25" xfId="3538"/>
    <cellStyle name="Link Currency (0) 26" xfId="3539"/>
    <cellStyle name="Link Currency (0) 27" xfId="3540"/>
    <cellStyle name="Link Currency (0) 28" xfId="3541"/>
    <cellStyle name="Link Currency (0) 29" xfId="3542"/>
    <cellStyle name="Link Currency (0) 3" xfId="3543"/>
    <cellStyle name="Link Currency (0) 30" xfId="3544"/>
    <cellStyle name="Link Currency (0) 31" xfId="3545"/>
    <cellStyle name="Link Currency (0) 32" xfId="3546"/>
    <cellStyle name="Link Currency (0) 33" xfId="3547"/>
    <cellStyle name="Link Currency (0) 34" xfId="3548"/>
    <cellStyle name="Link Currency (0) 35" xfId="3549"/>
    <cellStyle name="Link Currency (0) 36" xfId="3550"/>
    <cellStyle name="Link Currency (0) 37" xfId="3551"/>
    <cellStyle name="Link Currency (0) 38" xfId="3552"/>
    <cellStyle name="Link Currency (0) 4" xfId="3553"/>
    <cellStyle name="Link Currency (0) 5" xfId="3554"/>
    <cellStyle name="Link Currency (0) 6" xfId="3555"/>
    <cellStyle name="Link Currency (0) 7" xfId="3556"/>
    <cellStyle name="Link Currency (0) 8" xfId="3557"/>
    <cellStyle name="Link Currency (0) 9" xfId="3558"/>
    <cellStyle name="Link Currency (2)" xfId="102"/>
    <cellStyle name="Link Units (0)" xfId="103"/>
    <cellStyle name="Link Units (0) 10" xfId="3559"/>
    <cellStyle name="Link Units (0) 11" xfId="3560"/>
    <cellStyle name="Link Units (0) 12" xfId="3561"/>
    <cellStyle name="Link Units (0) 13" xfId="3562"/>
    <cellStyle name="Link Units (0) 14" xfId="3563"/>
    <cellStyle name="Link Units (0) 15" xfId="3564"/>
    <cellStyle name="Link Units (0) 16" xfId="3565"/>
    <cellStyle name="Link Units (0) 17" xfId="3566"/>
    <cellStyle name="Link Units (0) 18" xfId="3567"/>
    <cellStyle name="Link Units (0) 19" xfId="3568"/>
    <cellStyle name="Link Units (0) 2" xfId="3569"/>
    <cellStyle name="Link Units (0) 2 10" xfId="3570"/>
    <cellStyle name="Link Units (0) 2 11" xfId="3571"/>
    <cellStyle name="Link Units (0) 2 12" xfId="3572"/>
    <cellStyle name="Link Units (0) 2 13" xfId="3573"/>
    <cellStyle name="Link Units (0) 2 14" xfId="3574"/>
    <cellStyle name="Link Units (0) 2 15" xfId="3575"/>
    <cellStyle name="Link Units (0) 2 16" xfId="3576"/>
    <cellStyle name="Link Units (0) 2 17" xfId="3577"/>
    <cellStyle name="Link Units (0) 2 18" xfId="3578"/>
    <cellStyle name="Link Units (0) 2 19" xfId="3579"/>
    <cellStyle name="Link Units (0) 2 2" xfId="3580"/>
    <cellStyle name="Link Units (0) 2 20" xfId="3581"/>
    <cellStyle name="Link Units (0) 2 21" xfId="3582"/>
    <cellStyle name="Link Units (0) 2 22" xfId="3583"/>
    <cellStyle name="Link Units (0) 2 23" xfId="3584"/>
    <cellStyle name="Link Units (0) 2 24" xfId="3585"/>
    <cellStyle name="Link Units (0) 2 25" xfId="3586"/>
    <cellStyle name="Link Units (0) 2 26" xfId="3587"/>
    <cellStyle name="Link Units (0) 2 27" xfId="3588"/>
    <cellStyle name="Link Units (0) 2 28" xfId="3589"/>
    <cellStyle name="Link Units (0) 2 29" xfId="3590"/>
    <cellStyle name="Link Units (0) 2 3" xfId="3591"/>
    <cellStyle name="Link Units (0) 2 30" xfId="3592"/>
    <cellStyle name="Link Units (0) 2 31" xfId="3593"/>
    <cellStyle name="Link Units (0) 2 32" xfId="3594"/>
    <cellStyle name="Link Units (0) 2 33" xfId="3595"/>
    <cellStyle name="Link Units (0) 2 34" xfId="3596"/>
    <cellStyle name="Link Units (0) 2 35" xfId="3597"/>
    <cellStyle name="Link Units (0) 2 4" xfId="3598"/>
    <cellStyle name="Link Units (0) 2 5" xfId="3599"/>
    <cellStyle name="Link Units (0) 2 6" xfId="3600"/>
    <cellStyle name="Link Units (0) 2 7" xfId="3601"/>
    <cellStyle name="Link Units (0) 2 8" xfId="3602"/>
    <cellStyle name="Link Units (0) 2 9" xfId="3603"/>
    <cellStyle name="Link Units (0) 20" xfId="3604"/>
    <cellStyle name="Link Units (0) 21" xfId="3605"/>
    <cellStyle name="Link Units (0) 22" xfId="3606"/>
    <cellStyle name="Link Units (0) 23" xfId="3607"/>
    <cellStyle name="Link Units (0) 24" xfId="3608"/>
    <cellStyle name="Link Units (0) 25" xfId="3609"/>
    <cellStyle name="Link Units (0) 26" xfId="3610"/>
    <cellStyle name="Link Units (0) 27" xfId="3611"/>
    <cellStyle name="Link Units (0) 28" xfId="3612"/>
    <cellStyle name="Link Units (0) 29" xfId="3613"/>
    <cellStyle name="Link Units (0) 3" xfId="3614"/>
    <cellStyle name="Link Units (0) 30" xfId="3615"/>
    <cellStyle name="Link Units (0) 31" xfId="3616"/>
    <cellStyle name="Link Units (0) 32" xfId="3617"/>
    <cellStyle name="Link Units (0) 33" xfId="3618"/>
    <cellStyle name="Link Units (0) 34" xfId="3619"/>
    <cellStyle name="Link Units (0) 35" xfId="3620"/>
    <cellStyle name="Link Units (0) 36" xfId="3621"/>
    <cellStyle name="Link Units (0) 37" xfId="3622"/>
    <cellStyle name="Link Units (0) 38" xfId="3623"/>
    <cellStyle name="Link Units (0) 4" xfId="3624"/>
    <cellStyle name="Link Units (0) 5" xfId="3625"/>
    <cellStyle name="Link Units (0) 6" xfId="3626"/>
    <cellStyle name="Link Units (0) 7" xfId="3627"/>
    <cellStyle name="Link Units (0) 8" xfId="3628"/>
    <cellStyle name="Link Units (0) 9" xfId="3629"/>
    <cellStyle name="Link Units (1)" xfId="104"/>
    <cellStyle name="Link Units (1) 10" xfId="3630"/>
    <cellStyle name="Link Units (1) 11" xfId="3631"/>
    <cellStyle name="Link Units (1) 12" xfId="3632"/>
    <cellStyle name="Link Units (1) 13" xfId="3633"/>
    <cellStyle name="Link Units (1) 14" xfId="3634"/>
    <cellStyle name="Link Units (1) 15" xfId="3635"/>
    <cellStyle name="Link Units (1) 16" xfId="3636"/>
    <cellStyle name="Link Units (1) 17" xfId="3637"/>
    <cellStyle name="Link Units (1) 18" xfId="3638"/>
    <cellStyle name="Link Units (1) 19" xfId="3639"/>
    <cellStyle name="Link Units (1) 2" xfId="3640"/>
    <cellStyle name="Link Units (1) 2 10" xfId="3641"/>
    <cellStyle name="Link Units (1) 2 11" xfId="3642"/>
    <cellStyle name="Link Units (1) 2 12" xfId="3643"/>
    <cellStyle name="Link Units (1) 2 13" xfId="3644"/>
    <cellStyle name="Link Units (1) 2 14" xfId="3645"/>
    <cellStyle name="Link Units (1) 2 15" xfId="3646"/>
    <cellStyle name="Link Units (1) 2 16" xfId="3647"/>
    <cellStyle name="Link Units (1) 2 17" xfId="3648"/>
    <cellStyle name="Link Units (1) 2 18" xfId="3649"/>
    <cellStyle name="Link Units (1) 2 19" xfId="3650"/>
    <cellStyle name="Link Units (1) 2 2" xfId="3651"/>
    <cellStyle name="Link Units (1) 2 20" xfId="3652"/>
    <cellStyle name="Link Units (1) 2 21" xfId="3653"/>
    <cellStyle name="Link Units (1) 2 22" xfId="3654"/>
    <cellStyle name="Link Units (1) 2 23" xfId="3655"/>
    <cellStyle name="Link Units (1) 2 24" xfId="3656"/>
    <cellStyle name="Link Units (1) 2 25" xfId="3657"/>
    <cellStyle name="Link Units (1) 2 26" xfId="3658"/>
    <cellStyle name="Link Units (1) 2 27" xfId="3659"/>
    <cellStyle name="Link Units (1) 2 28" xfId="3660"/>
    <cellStyle name="Link Units (1) 2 29" xfId="3661"/>
    <cellStyle name="Link Units (1) 2 3" xfId="3662"/>
    <cellStyle name="Link Units (1) 2 30" xfId="3663"/>
    <cellStyle name="Link Units (1) 2 31" xfId="3664"/>
    <cellStyle name="Link Units (1) 2 32" xfId="3665"/>
    <cellStyle name="Link Units (1) 2 33" xfId="3666"/>
    <cellStyle name="Link Units (1) 2 34" xfId="3667"/>
    <cellStyle name="Link Units (1) 2 35" xfId="3668"/>
    <cellStyle name="Link Units (1) 2 4" xfId="3669"/>
    <cellStyle name="Link Units (1) 2 5" xfId="3670"/>
    <cellStyle name="Link Units (1) 2 6" xfId="3671"/>
    <cellStyle name="Link Units (1) 2 7" xfId="3672"/>
    <cellStyle name="Link Units (1) 2 8" xfId="3673"/>
    <cellStyle name="Link Units (1) 2 9" xfId="3674"/>
    <cellStyle name="Link Units (1) 20" xfId="3675"/>
    <cellStyle name="Link Units (1) 21" xfId="3676"/>
    <cellStyle name="Link Units (1) 22" xfId="3677"/>
    <cellStyle name="Link Units (1) 23" xfId="3678"/>
    <cellStyle name="Link Units (1) 24" xfId="3679"/>
    <cellStyle name="Link Units (1) 25" xfId="3680"/>
    <cellStyle name="Link Units (1) 26" xfId="3681"/>
    <cellStyle name="Link Units (1) 27" xfId="3682"/>
    <cellStyle name="Link Units (1) 28" xfId="3683"/>
    <cellStyle name="Link Units (1) 29" xfId="3684"/>
    <cellStyle name="Link Units (1) 3" xfId="3685"/>
    <cellStyle name="Link Units (1) 30" xfId="3686"/>
    <cellStyle name="Link Units (1) 31" xfId="3687"/>
    <cellStyle name="Link Units (1) 32" xfId="3688"/>
    <cellStyle name="Link Units (1) 33" xfId="3689"/>
    <cellStyle name="Link Units (1) 34" xfId="3690"/>
    <cellStyle name="Link Units (1) 35" xfId="3691"/>
    <cellStyle name="Link Units (1) 36" xfId="3692"/>
    <cellStyle name="Link Units (1) 37" xfId="3693"/>
    <cellStyle name="Link Units (1) 38" xfId="3694"/>
    <cellStyle name="Link Units (1) 4" xfId="3695"/>
    <cellStyle name="Link Units (1) 5" xfId="3696"/>
    <cellStyle name="Link Units (1) 6" xfId="3697"/>
    <cellStyle name="Link Units (1) 7" xfId="3698"/>
    <cellStyle name="Link Units (1) 8" xfId="3699"/>
    <cellStyle name="Link Units (1) 9" xfId="3700"/>
    <cellStyle name="Link Units (2)" xfId="105"/>
    <cellStyle name="Linked Cell" xfId="3701"/>
    <cellStyle name="Linked Cell 2" xfId="3702"/>
    <cellStyle name="Linked Cells" xfId="3703"/>
    <cellStyle name="Millares [0]_96 Risk" xfId="3704"/>
    <cellStyle name="Millares_96 Risk" xfId="3705"/>
    <cellStyle name="Milliers [0]_!!!GO" xfId="3706"/>
    <cellStyle name="Milliers_!!!GO" xfId="3707"/>
    <cellStyle name="Moneda [0]_96 Risk" xfId="3708"/>
    <cellStyle name="Moneda_96 Risk" xfId="3709"/>
    <cellStyle name="Monétaire [0]_!!!GO" xfId="3710"/>
    <cellStyle name="Monétaire_!!!GO" xfId="3711"/>
    <cellStyle name="Neutral" xfId="3712"/>
    <cellStyle name="Neutral 2" xfId="3713"/>
    <cellStyle name="Neutre" xfId="3714"/>
    <cellStyle name="no dec" xfId="3715"/>
    <cellStyle name="Normal" xfId="0" builtinId="0"/>
    <cellStyle name="Normal - Style1" xfId="106"/>
    <cellStyle name="Normal - Style1 2" xfId="3716"/>
    <cellStyle name="Normal - Style1 3" xfId="3717"/>
    <cellStyle name="Normal 10" xfId="3718"/>
    <cellStyle name="Normal 11" xfId="3719"/>
    <cellStyle name="Normal 12" xfId="3720"/>
    <cellStyle name="Normal 13" xfId="3721"/>
    <cellStyle name="Normal 14" xfId="3722"/>
    <cellStyle name="Normal 15" xfId="3723"/>
    <cellStyle name="Normal 16" xfId="3724"/>
    <cellStyle name="Normal 17" xfId="3725"/>
    <cellStyle name="Normal 18" xfId="3726"/>
    <cellStyle name="Normal 19" xfId="3727"/>
    <cellStyle name="Normal 2" xfId="13"/>
    <cellStyle name="Normal 2 10" xfId="3729"/>
    <cellStyle name="Normal 2 11" xfId="3730"/>
    <cellStyle name="Normal 2 12" xfId="3731"/>
    <cellStyle name="Normal 2 13" xfId="3732"/>
    <cellStyle name="Normal 2 14" xfId="3733"/>
    <cellStyle name="Normal 2 15" xfId="3734"/>
    <cellStyle name="Normal 2 16" xfId="3735"/>
    <cellStyle name="Normal 2 17" xfId="3736"/>
    <cellStyle name="Normal 2 18" xfId="3737"/>
    <cellStyle name="Normal 2 19" xfId="3738"/>
    <cellStyle name="Normal 2 2" xfId="3739"/>
    <cellStyle name="Normal 2 2 10" xfId="3740"/>
    <cellStyle name="Normal 2 2 11" xfId="3741"/>
    <cellStyle name="Normal 2 2 12" xfId="3742"/>
    <cellStyle name="Normal 2 2 13" xfId="3743"/>
    <cellStyle name="Normal 2 2 14" xfId="3744"/>
    <cellStyle name="Normal 2 2 15" xfId="3745"/>
    <cellStyle name="Normal 2 2 16" xfId="3746"/>
    <cellStyle name="Normal 2 2 17" xfId="3747"/>
    <cellStyle name="Normal 2 2 18" xfId="3748"/>
    <cellStyle name="Normal 2 2 19" xfId="3749"/>
    <cellStyle name="Normal 2 2 2" xfId="3750"/>
    <cellStyle name="Normal 2 2 20" xfId="3751"/>
    <cellStyle name="Normal 2 2 21" xfId="3752"/>
    <cellStyle name="Normal 2 2 22" xfId="3753"/>
    <cellStyle name="Normal 2 2 23" xfId="3754"/>
    <cellStyle name="Normal 2 2 24" xfId="3755"/>
    <cellStyle name="Normal 2 2 25" xfId="3756"/>
    <cellStyle name="Normal 2 2 26" xfId="3757"/>
    <cellStyle name="Normal 2 2 27" xfId="3758"/>
    <cellStyle name="Normal 2 2 28" xfId="3759"/>
    <cellStyle name="Normal 2 2 29" xfId="3760"/>
    <cellStyle name="Normal 2 2 3" xfId="3761"/>
    <cellStyle name="Normal 2 2 30" xfId="3762"/>
    <cellStyle name="Normal 2 2 31" xfId="3763"/>
    <cellStyle name="Normal 2 2 32" xfId="3764"/>
    <cellStyle name="Normal 2 2 33" xfId="3765"/>
    <cellStyle name="Normal 2 2 34" xfId="3766"/>
    <cellStyle name="Normal 2 2 35" xfId="3767"/>
    <cellStyle name="Normal 2 2 4" xfId="3768"/>
    <cellStyle name="Normal 2 2 5" xfId="3769"/>
    <cellStyle name="Normal 2 2 6" xfId="3770"/>
    <cellStyle name="Normal 2 2 7" xfId="3771"/>
    <cellStyle name="Normal 2 2 8" xfId="3772"/>
    <cellStyle name="Normal 2 2 9" xfId="3773"/>
    <cellStyle name="Normal 2 20" xfId="3774"/>
    <cellStyle name="Normal 2 21" xfId="3775"/>
    <cellStyle name="Normal 2 22" xfId="3776"/>
    <cellStyle name="Normal 2 23" xfId="3777"/>
    <cellStyle name="Normal 2 24" xfId="3778"/>
    <cellStyle name="Normal 2 25" xfId="3779"/>
    <cellStyle name="Normal 2 26" xfId="3780"/>
    <cellStyle name="Normal 2 27" xfId="3781"/>
    <cellStyle name="Normal 2 28" xfId="3782"/>
    <cellStyle name="Normal 2 29" xfId="3783"/>
    <cellStyle name="Normal 2 3" xfId="3784"/>
    <cellStyle name="Normal 2 30" xfId="3785"/>
    <cellStyle name="Normal 2 31" xfId="3786"/>
    <cellStyle name="Normal 2 32" xfId="3787"/>
    <cellStyle name="Normal 2 33" xfId="3788"/>
    <cellStyle name="Normal 2 34" xfId="3789"/>
    <cellStyle name="Normal 2 35" xfId="3790"/>
    <cellStyle name="Normal 2 36" xfId="3791"/>
    <cellStyle name="Normal 2 37" xfId="3792"/>
    <cellStyle name="Normal 2 38" xfId="3793"/>
    <cellStyle name="Normal 2 39" xfId="3794"/>
    <cellStyle name="Normal 2 4" xfId="3795"/>
    <cellStyle name="Normal 2 4 10" xfId="3796"/>
    <cellStyle name="Normal 2 4 11" xfId="3797"/>
    <cellStyle name="Normal 2 4 12" xfId="3798"/>
    <cellStyle name="Normal 2 4 13" xfId="3799"/>
    <cellStyle name="Normal 2 4 14" xfId="3800"/>
    <cellStyle name="Normal 2 4 15" xfId="3801"/>
    <cellStyle name="Normal 2 4 16" xfId="3802"/>
    <cellStyle name="Normal 2 4 17" xfId="3803"/>
    <cellStyle name="Normal 2 4 18" xfId="3804"/>
    <cellStyle name="Normal 2 4 19" xfId="3805"/>
    <cellStyle name="Normal 2 4 2" xfId="3806"/>
    <cellStyle name="Normal 2 4 20" xfId="3807"/>
    <cellStyle name="Normal 2 4 21" xfId="3808"/>
    <cellStyle name="Normal 2 4 22" xfId="3809"/>
    <cellStyle name="Normal 2 4 23" xfId="3810"/>
    <cellStyle name="Normal 2 4 24" xfId="3811"/>
    <cellStyle name="Normal 2 4 25" xfId="3812"/>
    <cellStyle name="Normal 2 4 26" xfId="3813"/>
    <cellStyle name="Normal 2 4 27" xfId="3814"/>
    <cellStyle name="Normal 2 4 28" xfId="3815"/>
    <cellStyle name="Normal 2 4 29" xfId="3816"/>
    <cellStyle name="Normal 2 4 3" xfId="3817"/>
    <cellStyle name="Normal 2 4 30" xfId="3818"/>
    <cellStyle name="Normal 2 4 31" xfId="3819"/>
    <cellStyle name="Normal 2 4 32" xfId="3820"/>
    <cellStyle name="Normal 2 4 33" xfId="3821"/>
    <cellStyle name="Normal 2 4 34" xfId="3822"/>
    <cellStyle name="Normal 2 4 35" xfId="3823"/>
    <cellStyle name="Normal 2 4 4" xfId="3824"/>
    <cellStyle name="Normal 2 4 5" xfId="3825"/>
    <cellStyle name="Normal 2 4 6" xfId="3826"/>
    <cellStyle name="Normal 2 4 7" xfId="3827"/>
    <cellStyle name="Normal 2 4 8" xfId="3828"/>
    <cellStyle name="Normal 2 4 9" xfId="3829"/>
    <cellStyle name="Normal 2 40" xfId="3830"/>
    <cellStyle name="Normal 2 41" xfId="3831"/>
    <cellStyle name="Normal 2 42" xfId="3832"/>
    <cellStyle name="Normal 2 43" xfId="3833"/>
    <cellStyle name="Normal 2 44" xfId="3834"/>
    <cellStyle name="Normal 2 45" xfId="3835"/>
    <cellStyle name="Normal 2 46" xfId="3836"/>
    <cellStyle name="Normal 2 47" xfId="3837"/>
    <cellStyle name="Normal 2 48" xfId="3838"/>
    <cellStyle name="Normal 2 49" xfId="3839"/>
    <cellStyle name="Normal 2 5" xfId="3840"/>
    <cellStyle name="Normal 2 50" xfId="3841"/>
    <cellStyle name="Normal 2 51" xfId="3842"/>
    <cellStyle name="Normal 2 52" xfId="3843"/>
    <cellStyle name="Normal 2 53" xfId="3844"/>
    <cellStyle name="Normal 2 54" xfId="3845"/>
    <cellStyle name="Normal 2 55" xfId="3846"/>
    <cellStyle name="Normal 2 56" xfId="3847"/>
    <cellStyle name="Normal 2 57" xfId="3848"/>
    <cellStyle name="Normal 2 58" xfId="3849"/>
    <cellStyle name="Normal 2 59" xfId="3850"/>
    <cellStyle name="Normal 2 6" xfId="3851"/>
    <cellStyle name="Normal 2 60" xfId="3852"/>
    <cellStyle name="Normal 2 61" xfId="3853"/>
    <cellStyle name="Normal 2 62" xfId="3854"/>
    <cellStyle name="Normal 2 63" xfId="3855"/>
    <cellStyle name="Normal 2 64" xfId="3856"/>
    <cellStyle name="Normal 2 65" xfId="3857"/>
    <cellStyle name="Normal 2 66" xfId="3858"/>
    <cellStyle name="Normal 2 67" xfId="3859"/>
    <cellStyle name="Normal 2 68" xfId="3860"/>
    <cellStyle name="Normal 2 69" xfId="3861"/>
    <cellStyle name="Normal 2 7" xfId="3862"/>
    <cellStyle name="Normal 2 70" xfId="3863"/>
    <cellStyle name="Normal 2 71" xfId="3864"/>
    <cellStyle name="Normal 2 72" xfId="3865"/>
    <cellStyle name="Normal 2 73" xfId="3866"/>
    <cellStyle name="Normal 2 74" xfId="3867"/>
    <cellStyle name="Normal 2 75" xfId="3868"/>
    <cellStyle name="Normal 2 76" xfId="3869"/>
    <cellStyle name="Normal 2 77" xfId="3870"/>
    <cellStyle name="Normal 2 78" xfId="3871"/>
    <cellStyle name="Normal 2 79" xfId="3872"/>
    <cellStyle name="Normal 2 8" xfId="3873"/>
    <cellStyle name="Normal 2 80" xfId="3874"/>
    <cellStyle name="Normal 2 81" xfId="3875"/>
    <cellStyle name="Normal 2 82" xfId="3728"/>
    <cellStyle name="Normal 2 9" xfId="3876"/>
    <cellStyle name="Normal 20" xfId="3877"/>
    <cellStyle name="Normal 21" xfId="3878"/>
    <cellStyle name="Normal 22" xfId="3879"/>
    <cellStyle name="Normal 23" xfId="3880"/>
    <cellStyle name="Normal 24" xfId="3881"/>
    <cellStyle name="Normal 25" xfId="3882"/>
    <cellStyle name="Normal 26" xfId="3883"/>
    <cellStyle name="Normal 27" xfId="3884"/>
    <cellStyle name="Normal 28" xfId="3885"/>
    <cellStyle name="Normal 29" xfId="3886"/>
    <cellStyle name="Normal 3" xfId="14"/>
    <cellStyle name="Normal 3 10" xfId="3888"/>
    <cellStyle name="Normal 3 11" xfId="3889"/>
    <cellStyle name="Normal 3 12" xfId="3890"/>
    <cellStyle name="Normal 3 13" xfId="3891"/>
    <cellStyle name="Normal 3 14" xfId="3892"/>
    <cellStyle name="Normal 3 15" xfId="3893"/>
    <cellStyle name="Normal 3 16" xfId="3894"/>
    <cellStyle name="Normal 3 17" xfId="3895"/>
    <cellStyle name="Normal 3 18" xfId="3896"/>
    <cellStyle name="Normal 3 19" xfId="3897"/>
    <cellStyle name="Normal 3 2" xfId="3898"/>
    <cellStyle name="Normal 3 2 10" xfId="3899"/>
    <cellStyle name="Normal 3 2 11" xfId="3900"/>
    <cellStyle name="Normal 3 2 12" xfId="3901"/>
    <cellStyle name="Normal 3 2 13" xfId="3902"/>
    <cellStyle name="Normal 3 2 14" xfId="3903"/>
    <cellStyle name="Normal 3 2 15" xfId="3904"/>
    <cellStyle name="Normal 3 2 16" xfId="3905"/>
    <cellStyle name="Normal 3 2 17" xfId="3906"/>
    <cellStyle name="Normal 3 2 18" xfId="3907"/>
    <cellStyle name="Normal 3 2 19" xfId="3908"/>
    <cellStyle name="Normal 3 2 2" xfId="3909"/>
    <cellStyle name="Normal 3 2 20" xfId="3910"/>
    <cellStyle name="Normal 3 2 21" xfId="3911"/>
    <cellStyle name="Normal 3 2 22" xfId="3912"/>
    <cellStyle name="Normal 3 2 23" xfId="3913"/>
    <cellStyle name="Normal 3 2 24" xfId="3914"/>
    <cellStyle name="Normal 3 2 25" xfId="3915"/>
    <cellStyle name="Normal 3 2 26" xfId="3916"/>
    <cellStyle name="Normal 3 2 27" xfId="3917"/>
    <cellStyle name="Normal 3 2 28" xfId="3918"/>
    <cellStyle name="Normal 3 2 29" xfId="3919"/>
    <cellStyle name="Normal 3 2 3" xfId="3920"/>
    <cellStyle name="Normal 3 2 30" xfId="3921"/>
    <cellStyle name="Normal 3 2 31" xfId="3922"/>
    <cellStyle name="Normal 3 2 32" xfId="3923"/>
    <cellStyle name="Normal 3 2 33" xfId="3924"/>
    <cellStyle name="Normal 3 2 34" xfId="3925"/>
    <cellStyle name="Normal 3 2 35" xfId="3926"/>
    <cellStyle name="Normal 3 2 4" xfId="3927"/>
    <cellStyle name="Normal 3 2 5" xfId="3928"/>
    <cellStyle name="Normal 3 2 6" xfId="3929"/>
    <cellStyle name="Normal 3 2 7" xfId="3930"/>
    <cellStyle name="Normal 3 2 8" xfId="3931"/>
    <cellStyle name="Normal 3 2 9" xfId="3932"/>
    <cellStyle name="Normal 3 20" xfId="3933"/>
    <cellStyle name="Normal 3 21" xfId="3934"/>
    <cellStyle name="Normal 3 22" xfId="3935"/>
    <cellStyle name="Normal 3 23" xfId="3936"/>
    <cellStyle name="Normal 3 24" xfId="3937"/>
    <cellStyle name="Normal 3 25" xfId="3938"/>
    <cellStyle name="Normal 3 26" xfId="3939"/>
    <cellStyle name="Normal 3 27" xfId="3940"/>
    <cellStyle name="Normal 3 28" xfId="3941"/>
    <cellStyle name="Normal 3 29" xfId="3942"/>
    <cellStyle name="Normal 3 3" xfId="3943"/>
    <cellStyle name="Normal 3 30" xfId="3944"/>
    <cellStyle name="Normal 3 31" xfId="3945"/>
    <cellStyle name="Normal 3 32" xfId="3946"/>
    <cellStyle name="Normal 3 33" xfId="3947"/>
    <cellStyle name="Normal 3 34" xfId="3948"/>
    <cellStyle name="Normal 3 35" xfId="3949"/>
    <cellStyle name="Normal 3 36" xfId="3950"/>
    <cellStyle name="Normal 3 37" xfId="3951"/>
    <cellStyle name="Normal 3 38" xfId="3952"/>
    <cellStyle name="Normal 3 39" xfId="3953"/>
    <cellStyle name="Normal 3 4" xfId="3954"/>
    <cellStyle name="Normal 3 4 10" xfId="3955"/>
    <cellStyle name="Normal 3 4 11" xfId="3956"/>
    <cellStyle name="Normal 3 4 12" xfId="3957"/>
    <cellStyle name="Normal 3 4 13" xfId="3958"/>
    <cellStyle name="Normal 3 4 14" xfId="3959"/>
    <cellStyle name="Normal 3 4 15" xfId="3960"/>
    <cellStyle name="Normal 3 4 16" xfId="3961"/>
    <cellStyle name="Normal 3 4 17" xfId="3962"/>
    <cellStyle name="Normal 3 4 18" xfId="3963"/>
    <cellStyle name="Normal 3 4 19" xfId="3964"/>
    <cellStyle name="Normal 3 4 2" xfId="3965"/>
    <cellStyle name="Normal 3 4 20" xfId="3966"/>
    <cellStyle name="Normal 3 4 21" xfId="3967"/>
    <cellStyle name="Normal 3 4 22" xfId="3968"/>
    <cellStyle name="Normal 3 4 23" xfId="3969"/>
    <cellStyle name="Normal 3 4 24" xfId="3970"/>
    <cellStyle name="Normal 3 4 25" xfId="3971"/>
    <cellStyle name="Normal 3 4 26" xfId="3972"/>
    <cellStyle name="Normal 3 4 27" xfId="3973"/>
    <cellStyle name="Normal 3 4 28" xfId="3974"/>
    <cellStyle name="Normal 3 4 29" xfId="3975"/>
    <cellStyle name="Normal 3 4 3" xfId="3976"/>
    <cellStyle name="Normal 3 4 30" xfId="3977"/>
    <cellStyle name="Normal 3 4 31" xfId="3978"/>
    <cellStyle name="Normal 3 4 32" xfId="3979"/>
    <cellStyle name="Normal 3 4 33" xfId="3980"/>
    <cellStyle name="Normal 3 4 34" xfId="3981"/>
    <cellStyle name="Normal 3 4 35" xfId="3982"/>
    <cellStyle name="Normal 3 4 4" xfId="3983"/>
    <cellStyle name="Normal 3 4 5" xfId="3984"/>
    <cellStyle name="Normal 3 4 6" xfId="3985"/>
    <cellStyle name="Normal 3 4 7" xfId="3986"/>
    <cellStyle name="Normal 3 4 8" xfId="3987"/>
    <cellStyle name="Normal 3 4 9" xfId="3988"/>
    <cellStyle name="Normal 3 40" xfId="3989"/>
    <cellStyle name="Normal 3 41" xfId="3990"/>
    <cellStyle name="Normal 3 42" xfId="3991"/>
    <cellStyle name="Normal 3 43" xfId="3992"/>
    <cellStyle name="Normal 3 44" xfId="3993"/>
    <cellStyle name="Normal 3 45" xfId="3994"/>
    <cellStyle name="Normal 3 46" xfId="3995"/>
    <cellStyle name="Normal 3 47" xfId="3996"/>
    <cellStyle name="Normal 3 48" xfId="3997"/>
    <cellStyle name="Normal 3 49" xfId="3998"/>
    <cellStyle name="Normal 3 5" xfId="3999"/>
    <cellStyle name="Normal 3 50" xfId="4000"/>
    <cellStyle name="Normal 3 51" xfId="4001"/>
    <cellStyle name="Normal 3 52" xfId="4002"/>
    <cellStyle name="Normal 3 53" xfId="4003"/>
    <cellStyle name="Normal 3 54" xfId="4004"/>
    <cellStyle name="Normal 3 55" xfId="4005"/>
    <cellStyle name="Normal 3 56" xfId="4006"/>
    <cellStyle name="Normal 3 57" xfId="4007"/>
    <cellStyle name="Normal 3 58" xfId="4008"/>
    <cellStyle name="Normal 3 59" xfId="4009"/>
    <cellStyle name="Normal 3 6" xfId="4010"/>
    <cellStyle name="Normal 3 60" xfId="4011"/>
    <cellStyle name="Normal 3 61" xfId="4012"/>
    <cellStyle name="Normal 3 62" xfId="4013"/>
    <cellStyle name="Normal 3 63" xfId="4014"/>
    <cellStyle name="Normal 3 64" xfId="4015"/>
    <cellStyle name="Normal 3 65" xfId="4016"/>
    <cellStyle name="Normal 3 66" xfId="4017"/>
    <cellStyle name="Normal 3 67" xfId="4018"/>
    <cellStyle name="Normal 3 68" xfId="4019"/>
    <cellStyle name="Normal 3 69" xfId="4020"/>
    <cellStyle name="Normal 3 7" xfId="4021"/>
    <cellStyle name="Normal 3 70" xfId="4022"/>
    <cellStyle name="Normal 3 71" xfId="4023"/>
    <cellStyle name="Normal 3 72" xfId="4024"/>
    <cellStyle name="Normal 3 73" xfId="4025"/>
    <cellStyle name="Normal 3 74" xfId="4026"/>
    <cellStyle name="Normal 3 75" xfId="4027"/>
    <cellStyle name="Normal 3 76" xfId="4028"/>
    <cellStyle name="Normal 3 77" xfId="4029"/>
    <cellStyle name="Normal 3 78" xfId="4030"/>
    <cellStyle name="Normal 3 79" xfId="4031"/>
    <cellStyle name="Normal 3 8" xfId="4032"/>
    <cellStyle name="Normal 3 80" xfId="4033"/>
    <cellStyle name="Normal 3 81" xfId="4034"/>
    <cellStyle name="Normal 3 82" xfId="3887"/>
    <cellStyle name="Normal 3 9" xfId="4035"/>
    <cellStyle name="Normal 30" xfId="4036"/>
    <cellStyle name="Normal 31" xfId="4037"/>
    <cellStyle name="Normal 32" xfId="4038"/>
    <cellStyle name="Normal 33" xfId="4039"/>
    <cellStyle name="Normal 34" xfId="4040"/>
    <cellStyle name="Normal 35" xfId="4041"/>
    <cellStyle name="Normal 36" xfId="4042"/>
    <cellStyle name="Normal 37" xfId="4043"/>
    <cellStyle name="Normal 38" xfId="4044"/>
    <cellStyle name="Normal 39" xfId="4045"/>
    <cellStyle name="Normal 4" xfId="15"/>
    <cellStyle name="Normal 40" xfId="4046"/>
    <cellStyle name="Normal 41" xfId="4047"/>
    <cellStyle name="Normal 42" xfId="4048"/>
    <cellStyle name="Normal 43" xfId="4049"/>
    <cellStyle name="Normal 44" xfId="4050"/>
    <cellStyle name="Normal 45" xfId="4051"/>
    <cellStyle name="Normal 46" xfId="4052"/>
    <cellStyle name="Normal 47" xfId="4053"/>
    <cellStyle name="Normal 48" xfId="4054"/>
    <cellStyle name="Normal 49" xfId="4055"/>
    <cellStyle name="Normal 5" xfId="3"/>
    <cellStyle name="Normal 50" xfId="4056"/>
    <cellStyle name="Normal 51" xfId="4057"/>
    <cellStyle name="Normal 52" xfId="4058"/>
    <cellStyle name="Normal 53" xfId="4059"/>
    <cellStyle name="Normal 54" xfId="4060"/>
    <cellStyle name="Normal 55" xfId="4061"/>
    <cellStyle name="Normal 56" xfId="4062"/>
    <cellStyle name="Normal 57" xfId="4063"/>
    <cellStyle name="Normal 58" xfId="4064"/>
    <cellStyle name="Normal 59" xfId="4065"/>
    <cellStyle name="Normal 6" xfId="4066"/>
    <cellStyle name="Normal 60" xfId="4067"/>
    <cellStyle name="Normal 61" xfId="4068"/>
    <cellStyle name="Normal 62" xfId="4069"/>
    <cellStyle name="Normal 63" xfId="4070"/>
    <cellStyle name="Normal 64" xfId="4071"/>
    <cellStyle name="Normal 65" xfId="4072"/>
    <cellStyle name="Normal 66" xfId="4073"/>
    <cellStyle name="Normal 67" xfId="4074"/>
    <cellStyle name="Normal 68" xfId="4075"/>
    <cellStyle name="Normal 69" xfId="4076"/>
    <cellStyle name="Normal 7" xfId="16"/>
    <cellStyle name="Normal 7 2" xfId="4077"/>
    <cellStyle name="Normal 70" xfId="4078"/>
    <cellStyle name="Normal 71" xfId="4079"/>
    <cellStyle name="Normal 72" xfId="4080"/>
    <cellStyle name="Normal 73" xfId="4081"/>
    <cellStyle name="Normal 74" xfId="4082"/>
    <cellStyle name="Normal 75" xfId="4083"/>
    <cellStyle name="Normal 76" xfId="4084"/>
    <cellStyle name="Normal 77" xfId="4085"/>
    <cellStyle name="Normal 78" xfId="4086"/>
    <cellStyle name="Normal 79" xfId="4087"/>
    <cellStyle name="Normal 8" xfId="4088"/>
    <cellStyle name="Normal 80" xfId="4089"/>
    <cellStyle name="Normal 81" xfId="4090"/>
    <cellStyle name="Normal 82" xfId="4091"/>
    <cellStyle name="Normal 83" xfId="4092"/>
    <cellStyle name="Normal 83 10" xfId="4093"/>
    <cellStyle name="Normal 83 11" xfId="4094"/>
    <cellStyle name="Normal 83 12" xfId="4095"/>
    <cellStyle name="Normal 83 13" xfId="4096"/>
    <cellStyle name="Normal 83 14" xfId="4097"/>
    <cellStyle name="Normal 83 15" xfId="4098"/>
    <cellStyle name="Normal 83 16" xfId="4099"/>
    <cellStyle name="Normal 83 17" xfId="4100"/>
    <cellStyle name="Normal 83 18" xfId="4101"/>
    <cellStyle name="Normal 83 19" xfId="4102"/>
    <cellStyle name="Normal 83 2" xfId="4103"/>
    <cellStyle name="Normal 83 20" xfId="4104"/>
    <cellStyle name="Normal 83 21" xfId="4105"/>
    <cellStyle name="Normal 83 22" xfId="4106"/>
    <cellStyle name="Normal 83 23" xfId="4107"/>
    <cellStyle name="Normal 83 24" xfId="4108"/>
    <cellStyle name="Normal 83 25" xfId="4109"/>
    <cellStyle name="Normal 83 26" xfId="4110"/>
    <cellStyle name="Normal 83 27" xfId="4111"/>
    <cellStyle name="Normal 83 28" xfId="4112"/>
    <cellStyle name="Normal 83 29" xfId="4113"/>
    <cellStyle name="Normal 83 3" xfId="4114"/>
    <cellStyle name="Normal 83 30" xfId="4115"/>
    <cellStyle name="Normal 83 31" xfId="4116"/>
    <cellStyle name="Normal 83 32" xfId="4117"/>
    <cellStyle name="Normal 83 33" xfId="4118"/>
    <cellStyle name="Normal 83 34" xfId="4119"/>
    <cellStyle name="Normal 83 35" xfId="4120"/>
    <cellStyle name="Normal 83 36" xfId="4121"/>
    <cellStyle name="Normal 83 4" xfId="4122"/>
    <cellStyle name="Normal 83 5" xfId="4123"/>
    <cellStyle name="Normal 83 6" xfId="4124"/>
    <cellStyle name="Normal 83 7" xfId="4125"/>
    <cellStyle name="Normal 83 8" xfId="4126"/>
    <cellStyle name="Normal 83 9" xfId="4127"/>
    <cellStyle name="Normal 84" xfId="4128"/>
    <cellStyle name="Normal 84 10" xfId="4129"/>
    <cellStyle name="Normal 84 11" xfId="4130"/>
    <cellStyle name="Normal 84 12" xfId="4131"/>
    <cellStyle name="Normal 84 13" xfId="4132"/>
    <cellStyle name="Normal 84 14" xfId="4133"/>
    <cellStyle name="Normal 84 15" xfId="4134"/>
    <cellStyle name="Normal 84 16" xfId="4135"/>
    <cellStyle name="Normal 84 17" xfId="4136"/>
    <cellStyle name="Normal 84 18" xfId="4137"/>
    <cellStyle name="Normal 84 19" xfId="4138"/>
    <cellStyle name="Normal 84 2" xfId="4139"/>
    <cellStyle name="Normal 84 20" xfId="4140"/>
    <cellStyle name="Normal 84 21" xfId="4141"/>
    <cellStyle name="Normal 84 22" xfId="4142"/>
    <cellStyle name="Normal 84 23" xfId="4143"/>
    <cellStyle name="Normal 84 24" xfId="4144"/>
    <cellStyle name="Normal 84 25" xfId="4145"/>
    <cellStyle name="Normal 84 26" xfId="4146"/>
    <cellStyle name="Normal 84 27" xfId="4147"/>
    <cellStyle name="Normal 84 28" xfId="4148"/>
    <cellStyle name="Normal 84 29" xfId="4149"/>
    <cellStyle name="Normal 84 3" xfId="4150"/>
    <cellStyle name="Normal 84 30" xfId="4151"/>
    <cellStyle name="Normal 84 31" xfId="4152"/>
    <cellStyle name="Normal 84 32" xfId="4153"/>
    <cellStyle name="Normal 84 33" xfId="4154"/>
    <cellStyle name="Normal 84 34" xfId="4155"/>
    <cellStyle name="Normal 84 35" xfId="4156"/>
    <cellStyle name="Normal 84 36" xfId="4157"/>
    <cellStyle name="Normal 84 4" xfId="4158"/>
    <cellStyle name="Normal 84 5" xfId="4159"/>
    <cellStyle name="Normal 84 6" xfId="4160"/>
    <cellStyle name="Normal 84 7" xfId="4161"/>
    <cellStyle name="Normal 84 8" xfId="4162"/>
    <cellStyle name="Normal 84 9" xfId="4163"/>
    <cellStyle name="Normal 85" xfId="4164"/>
    <cellStyle name="Normal 86" xfId="4165"/>
    <cellStyle name="Normal 87" xfId="6095"/>
    <cellStyle name="Normal 9" xfId="4166"/>
    <cellStyle name="Note" xfId="4167"/>
    <cellStyle name="Note 10" xfId="4168"/>
    <cellStyle name="Note 11" xfId="4169"/>
    <cellStyle name="Note 12" xfId="4170"/>
    <cellStyle name="Note 13" xfId="4171"/>
    <cellStyle name="Note 14" xfId="4172"/>
    <cellStyle name="Note 15" xfId="4173"/>
    <cellStyle name="Note 2" xfId="4174"/>
    <cellStyle name="Note 3" xfId="4175"/>
    <cellStyle name="Note 4" xfId="4176"/>
    <cellStyle name="Note 5" xfId="4177"/>
    <cellStyle name="Note 6" xfId="4178"/>
    <cellStyle name="Note 7" xfId="4179"/>
    <cellStyle name="Note 8" xfId="4180"/>
    <cellStyle name="Note 9" xfId="4181"/>
    <cellStyle name="nplode" xfId="4182"/>
    <cellStyle name="Œ…‹æØ‚è [0.00]_Region Orders (2)" xfId="4183"/>
    <cellStyle name="Œ…‹æØ‚è_Region Orders (2)" xfId="4184"/>
    <cellStyle name="Output" xfId="4185"/>
    <cellStyle name="Output 2" xfId="4186"/>
    <cellStyle name="ParaBirimi [0]_RESULTS" xfId="107"/>
    <cellStyle name="ParaBirimi_RESULTS" xfId="108"/>
    <cellStyle name="per.style" xfId="4187"/>
    <cellStyle name="Percent [0]" xfId="109"/>
    <cellStyle name="Percent [0] 10" xfId="5718"/>
    <cellStyle name="Percent [0] 11" xfId="5768"/>
    <cellStyle name="Percent [0] 12" xfId="5712"/>
    <cellStyle name="Percent [0] 13" xfId="5771"/>
    <cellStyle name="Percent [0] 14" xfId="5709"/>
    <cellStyle name="Percent [0] 2" xfId="4188"/>
    <cellStyle name="Percent [0] 3" xfId="5756"/>
    <cellStyle name="Percent [0] 4" xfId="5724"/>
    <cellStyle name="Percent [0] 5" xfId="5759"/>
    <cellStyle name="Percent [0] 6" xfId="5721"/>
    <cellStyle name="Percent [0] 7" xfId="5762"/>
    <cellStyle name="Percent [0] 8" xfId="5717"/>
    <cellStyle name="Percent [0] 9" xfId="5765"/>
    <cellStyle name="Percent [00]" xfId="110"/>
    <cellStyle name="Percent [00] 10" xfId="5714"/>
    <cellStyle name="Percent [00] 11" xfId="5769"/>
    <cellStyle name="Percent [00] 12" xfId="5711"/>
    <cellStyle name="Percent [00] 13" xfId="5772"/>
    <cellStyle name="Percent [00] 14" xfId="5708"/>
    <cellStyle name="Percent [00] 2" xfId="4189"/>
    <cellStyle name="Percent [00] 3" xfId="5757"/>
    <cellStyle name="Percent [00] 4" xfId="5723"/>
    <cellStyle name="Percent [00] 5" xfId="5760"/>
    <cellStyle name="Percent [00] 6" xfId="5720"/>
    <cellStyle name="Percent [00] 7" xfId="5763"/>
    <cellStyle name="Percent [00] 8" xfId="5716"/>
    <cellStyle name="Percent [00] 9" xfId="5766"/>
    <cellStyle name="Percent [2]" xfId="111"/>
    <cellStyle name="Percent [2] 10" xfId="4191"/>
    <cellStyle name="Percent [2] 11" xfId="4192"/>
    <cellStyle name="Percent [2] 12" xfId="4193"/>
    <cellStyle name="Percent [2] 13" xfId="4194"/>
    <cellStyle name="Percent [2] 14" xfId="4195"/>
    <cellStyle name="Percent [2] 15" xfId="4196"/>
    <cellStyle name="Percent [2] 16" xfId="4197"/>
    <cellStyle name="Percent [2] 17" xfId="4198"/>
    <cellStyle name="Percent [2] 18" xfId="4199"/>
    <cellStyle name="Percent [2] 19" xfId="4200"/>
    <cellStyle name="Percent [2] 2" xfId="4190"/>
    <cellStyle name="Percent [2] 20" xfId="4201"/>
    <cellStyle name="Percent [2] 21" xfId="4202"/>
    <cellStyle name="Percent [2] 22" xfId="4203"/>
    <cellStyle name="Percent [2] 23" xfId="4204"/>
    <cellStyle name="Percent [2] 24" xfId="4205"/>
    <cellStyle name="Percent [2] 25" xfId="4206"/>
    <cellStyle name="Percent [2] 26" xfId="4207"/>
    <cellStyle name="Percent [2] 27" xfId="4208"/>
    <cellStyle name="Percent [2] 28" xfId="4209"/>
    <cellStyle name="Percent [2] 29" xfId="4210"/>
    <cellStyle name="Percent [2] 3" xfId="4211"/>
    <cellStyle name="Percent [2] 30" xfId="4212"/>
    <cellStyle name="Percent [2] 31" xfId="4213"/>
    <cellStyle name="Percent [2] 32" xfId="4214"/>
    <cellStyle name="Percent [2] 33" xfId="4215"/>
    <cellStyle name="Percent [2] 34" xfId="4216"/>
    <cellStyle name="Percent [2] 35" xfId="4217"/>
    <cellStyle name="Percent [2] 36" xfId="4218"/>
    <cellStyle name="Percent [2] 37" xfId="4219"/>
    <cellStyle name="Percent [2] 38" xfId="4220"/>
    <cellStyle name="Percent [2] 39" xfId="4221"/>
    <cellStyle name="Percent [2] 4" xfId="4222"/>
    <cellStyle name="Percent [2] 40" xfId="4223"/>
    <cellStyle name="Percent [2] 41" xfId="4224"/>
    <cellStyle name="Percent [2] 42" xfId="4225"/>
    <cellStyle name="Percent [2] 43" xfId="4226"/>
    <cellStyle name="Percent [2] 44" xfId="4227"/>
    <cellStyle name="Percent [2] 45" xfId="4228"/>
    <cellStyle name="Percent [2] 46" xfId="4229"/>
    <cellStyle name="Percent [2] 47" xfId="5758"/>
    <cellStyle name="Percent [2] 48" xfId="5722"/>
    <cellStyle name="Percent [2] 49" xfId="5761"/>
    <cellStyle name="Percent [2] 5" xfId="4230"/>
    <cellStyle name="Percent [2] 50" xfId="5719"/>
    <cellStyle name="Percent [2] 51" xfId="5764"/>
    <cellStyle name="Percent [2] 52" xfId="5715"/>
    <cellStyle name="Percent [2] 53" xfId="5767"/>
    <cellStyle name="Percent [2] 54" xfId="5713"/>
    <cellStyle name="Percent [2] 55" xfId="5770"/>
    <cellStyle name="Percent [2] 56" xfId="5710"/>
    <cellStyle name="Percent [2] 57" xfId="5773"/>
    <cellStyle name="Percent [2] 58" xfId="5707"/>
    <cellStyle name="Percent [2] 6" xfId="4231"/>
    <cellStyle name="Percent [2] 7" xfId="4232"/>
    <cellStyle name="Percent [2] 8" xfId="4233"/>
    <cellStyle name="Percent [2] 9" xfId="4234"/>
    <cellStyle name="Percent 10" xfId="4235"/>
    <cellStyle name="Percent 11" xfId="4236"/>
    <cellStyle name="Percent 12" xfId="4237"/>
    <cellStyle name="Percent 13" xfId="4238"/>
    <cellStyle name="Percent 14" xfId="4239"/>
    <cellStyle name="Percent 15" xfId="4240"/>
    <cellStyle name="Percent 16" xfId="4241"/>
    <cellStyle name="Percent 17" xfId="4242"/>
    <cellStyle name="Percent 18" xfId="4243"/>
    <cellStyle name="Percent 19" xfId="4244"/>
    <cellStyle name="Percent 2" xfId="4245"/>
    <cellStyle name="Percent 2 10" xfId="4246"/>
    <cellStyle name="Percent 2 11" xfId="4247"/>
    <cellStyle name="Percent 2 12" xfId="4248"/>
    <cellStyle name="Percent 2 13" xfId="4249"/>
    <cellStyle name="Percent 2 14" xfId="4250"/>
    <cellStyle name="Percent 2 15" xfId="4251"/>
    <cellStyle name="Percent 2 16" xfId="4252"/>
    <cellStyle name="Percent 2 17" xfId="4253"/>
    <cellStyle name="Percent 2 18" xfId="4254"/>
    <cellStyle name="Percent 2 19" xfId="4255"/>
    <cellStyle name="Percent 2 2" xfId="4256"/>
    <cellStyle name="Percent 2 20" xfId="4257"/>
    <cellStyle name="Percent 2 21" xfId="4258"/>
    <cellStyle name="Percent 2 22" xfId="4259"/>
    <cellStyle name="Percent 2 23" xfId="4260"/>
    <cellStyle name="Percent 2 24" xfId="4261"/>
    <cellStyle name="Percent 2 25" xfId="4262"/>
    <cellStyle name="Percent 2 26" xfId="4263"/>
    <cellStyle name="Percent 2 27" xfId="4264"/>
    <cellStyle name="Percent 2 28" xfId="4265"/>
    <cellStyle name="Percent 2 29" xfId="4266"/>
    <cellStyle name="Percent 2 3" xfId="4267"/>
    <cellStyle name="Percent 2 30" xfId="4268"/>
    <cellStyle name="Percent 2 31" xfId="4269"/>
    <cellStyle name="Percent 2 32" xfId="4270"/>
    <cellStyle name="Percent 2 33" xfId="4271"/>
    <cellStyle name="Percent 2 34" xfId="4272"/>
    <cellStyle name="Percent 2 35" xfId="4273"/>
    <cellStyle name="Percent 2 36" xfId="4274"/>
    <cellStyle name="Percent 2 37" xfId="4275"/>
    <cellStyle name="Percent 2 38" xfId="4276"/>
    <cellStyle name="Percent 2 39" xfId="4277"/>
    <cellStyle name="Percent 2 4" xfId="4278"/>
    <cellStyle name="Percent 2 40" xfId="4279"/>
    <cellStyle name="Percent 2 41" xfId="4280"/>
    <cellStyle name="Percent 2 42" xfId="4281"/>
    <cellStyle name="Percent 2 43" xfId="4282"/>
    <cellStyle name="Percent 2 44" xfId="4283"/>
    <cellStyle name="Percent 2 45" xfId="4284"/>
    <cellStyle name="Percent 2 46" xfId="4285"/>
    <cellStyle name="Percent 2 47" xfId="4286"/>
    <cellStyle name="Percent 2 48" xfId="4287"/>
    <cellStyle name="Percent 2 49" xfId="4288"/>
    <cellStyle name="Percent 2 5" xfId="4289"/>
    <cellStyle name="Percent 2 50" xfId="4290"/>
    <cellStyle name="Percent 2 51" xfId="4291"/>
    <cellStyle name="Percent 2 52" xfId="4292"/>
    <cellStyle name="Percent 2 53" xfId="4293"/>
    <cellStyle name="Percent 2 54" xfId="4294"/>
    <cellStyle name="Percent 2 55" xfId="4295"/>
    <cellStyle name="Percent 2 56" xfId="4296"/>
    <cellStyle name="Percent 2 57" xfId="4297"/>
    <cellStyle name="Percent 2 58" xfId="4298"/>
    <cellStyle name="Percent 2 59" xfId="4299"/>
    <cellStyle name="Percent 2 6" xfId="4300"/>
    <cellStyle name="Percent 2 60" xfId="4301"/>
    <cellStyle name="Percent 2 61" xfId="6088"/>
    <cellStyle name="Percent 2 62" xfId="6072"/>
    <cellStyle name="Percent 2 63" xfId="4947"/>
    <cellStyle name="Percent 2 64" xfId="5471"/>
    <cellStyle name="Percent 2 65" xfId="5521"/>
    <cellStyle name="Percent 2 66" xfId="5658"/>
    <cellStyle name="Percent 2 67" xfId="5669"/>
    <cellStyle name="Percent 2 68" xfId="5692"/>
    <cellStyle name="Percent 2 69" xfId="5703"/>
    <cellStyle name="Percent 2 7" xfId="4302"/>
    <cellStyle name="Percent 2 70" xfId="5726"/>
    <cellStyle name="Percent 2 71" xfId="5731"/>
    <cellStyle name="Percent 2 72" xfId="5736"/>
    <cellStyle name="Percent 2 73" xfId="5741"/>
    <cellStyle name="Percent 2 74" xfId="5747"/>
    <cellStyle name="Percent 2 75" xfId="5752"/>
    <cellStyle name="Percent 2 8" xfId="4303"/>
    <cellStyle name="Percent 2 9" xfId="4304"/>
    <cellStyle name="Percent 20" xfId="4305"/>
    <cellStyle name="Percent 21" xfId="4306"/>
    <cellStyle name="Percent 22" xfId="4307"/>
    <cellStyle name="Percent 23" xfId="4308"/>
    <cellStyle name="Percent 24" xfId="4309"/>
    <cellStyle name="Percent 25" xfId="4310"/>
    <cellStyle name="Percent 26" xfId="4311"/>
    <cellStyle name="Percent 27" xfId="4312"/>
    <cellStyle name="Percent 28" xfId="4313"/>
    <cellStyle name="Percent 29" xfId="4314"/>
    <cellStyle name="Percent 3" xfId="4315"/>
    <cellStyle name="Percent 3 10" xfId="4316"/>
    <cellStyle name="Percent 3 11" xfId="4317"/>
    <cellStyle name="Percent 3 12" xfId="4318"/>
    <cellStyle name="Percent 3 13" xfId="4319"/>
    <cellStyle name="Percent 3 14" xfId="4320"/>
    <cellStyle name="Percent 3 15" xfId="4321"/>
    <cellStyle name="Percent 3 16" xfId="4322"/>
    <cellStyle name="Percent 3 17" xfId="4323"/>
    <cellStyle name="Percent 3 18" xfId="4324"/>
    <cellStyle name="Percent 3 19" xfId="4325"/>
    <cellStyle name="Percent 3 2" xfId="4326"/>
    <cellStyle name="Percent 3 20" xfId="4327"/>
    <cellStyle name="Percent 3 21" xfId="4328"/>
    <cellStyle name="Percent 3 22" xfId="4329"/>
    <cellStyle name="Percent 3 23" xfId="4330"/>
    <cellStyle name="Percent 3 24" xfId="4331"/>
    <cellStyle name="Percent 3 25" xfId="4332"/>
    <cellStyle name="Percent 3 26" xfId="4333"/>
    <cellStyle name="Percent 3 27" xfId="4334"/>
    <cellStyle name="Percent 3 28" xfId="4335"/>
    <cellStyle name="Percent 3 29" xfId="4336"/>
    <cellStyle name="Percent 3 3" xfId="4337"/>
    <cellStyle name="Percent 3 30" xfId="4338"/>
    <cellStyle name="Percent 3 31" xfId="4339"/>
    <cellStyle name="Percent 3 32" xfId="4340"/>
    <cellStyle name="Percent 3 33" xfId="4341"/>
    <cellStyle name="Percent 3 34" xfId="4342"/>
    <cellStyle name="Percent 3 35" xfId="4343"/>
    <cellStyle name="Percent 3 36" xfId="4344"/>
    <cellStyle name="Percent 3 4" xfId="4345"/>
    <cellStyle name="Percent 3 5" xfId="4346"/>
    <cellStyle name="Percent 3 6" xfId="4347"/>
    <cellStyle name="Percent 3 7" xfId="4348"/>
    <cellStyle name="Percent 3 8" xfId="4349"/>
    <cellStyle name="Percent 3 9" xfId="4350"/>
    <cellStyle name="Percent 30" xfId="4351"/>
    <cellStyle name="Percent 31" xfId="4352"/>
    <cellStyle name="Percent 32" xfId="4353"/>
    <cellStyle name="Percent 33" xfId="4354"/>
    <cellStyle name="Percent 34" xfId="4355"/>
    <cellStyle name="Percent 35" xfId="4356"/>
    <cellStyle name="Percent 36" xfId="4357"/>
    <cellStyle name="Percent 37" xfId="4358"/>
    <cellStyle name="Percent 38" xfId="4359"/>
    <cellStyle name="Percent 39" xfId="4360"/>
    <cellStyle name="Percent 4" xfId="4361"/>
    <cellStyle name="Percent 40" xfId="4362"/>
    <cellStyle name="Percent 41" xfId="4363"/>
    <cellStyle name="Percent 42" xfId="4364"/>
    <cellStyle name="Percent 43" xfId="4365"/>
    <cellStyle name="Percent 44" xfId="4366"/>
    <cellStyle name="Percent 45" xfId="4367"/>
    <cellStyle name="Percent 46" xfId="4368"/>
    <cellStyle name="Percent 47" xfId="4369"/>
    <cellStyle name="Percent 48" xfId="4370"/>
    <cellStyle name="Percent 49" xfId="4371"/>
    <cellStyle name="Percent 5" xfId="4372"/>
    <cellStyle name="Percent 50" xfId="4373"/>
    <cellStyle name="Percent 51" xfId="4374"/>
    <cellStyle name="Percent 52" xfId="4375"/>
    <cellStyle name="Percent 53" xfId="4376"/>
    <cellStyle name="Percent 54" xfId="4377"/>
    <cellStyle name="Percent 55" xfId="4378"/>
    <cellStyle name="Percent 56" xfId="4379"/>
    <cellStyle name="Percent 57" xfId="4380"/>
    <cellStyle name="Percent 58" xfId="4381"/>
    <cellStyle name="Percent 59" xfId="4382"/>
    <cellStyle name="Percent 6" xfId="4383"/>
    <cellStyle name="Percent 60" xfId="4384"/>
    <cellStyle name="Percent 61" xfId="4385"/>
    <cellStyle name="Percent 62" xfId="4386"/>
    <cellStyle name="Percent 63" xfId="4387"/>
    <cellStyle name="Percent 64" xfId="4388"/>
    <cellStyle name="Percent 65" xfId="4389"/>
    <cellStyle name="Percent 66" xfId="4390"/>
    <cellStyle name="Percent 67" xfId="4391"/>
    <cellStyle name="Percent 68" xfId="4392"/>
    <cellStyle name="Percent 69" xfId="4393"/>
    <cellStyle name="Percent 7" xfId="4394"/>
    <cellStyle name="Percent 8" xfId="4395"/>
    <cellStyle name="Percent 9" xfId="4396"/>
    <cellStyle name="Pourcentage_pldt" xfId="4397"/>
    <cellStyle name="PrePop Currency (0)" xfId="112"/>
    <cellStyle name="PrePop Currency (0) 10" xfId="4399"/>
    <cellStyle name="PrePop Currency (0) 11" xfId="4400"/>
    <cellStyle name="PrePop Currency (0) 12" xfId="4401"/>
    <cellStyle name="PrePop Currency (0) 13" xfId="4402"/>
    <cellStyle name="PrePop Currency (0) 14" xfId="4403"/>
    <cellStyle name="PrePop Currency (0) 15" xfId="4404"/>
    <cellStyle name="PrePop Currency (0) 16" xfId="4405"/>
    <cellStyle name="PrePop Currency (0) 17" xfId="4406"/>
    <cellStyle name="PrePop Currency (0) 18" xfId="4407"/>
    <cellStyle name="PrePop Currency (0) 19" xfId="4408"/>
    <cellStyle name="PrePop Currency (0) 2" xfId="4398"/>
    <cellStyle name="PrePop Currency (0) 2 10" xfId="4409"/>
    <cellStyle name="PrePop Currency (0) 2 11" xfId="4410"/>
    <cellStyle name="PrePop Currency (0) 2 12" xfId="4411"/>
    <cellStyle name="PrePop Currency (0) 2 13" xfId="4412"/>
    <cellStyle name="PrePop Currency (0) 2 14" xfId="4413"/>
    <cellStyle name="PrePop Currency (0) 2 15" xfId="4414"/>
    <cellStyle name="PrePop Currency (0) 2 16" xfId="4415"/>
    <cellStyle name="PrePop Currency (0) 2 17" xfId="4416"/>
    <cellStyle name="PrePop Currency (0) 2 18" xfId="4417"/>
    <cellStyle name="PrePop Currency (0) 2 19" xfId="4418"/>
    <cellStyle name="PrePop Currency (0) 2 2" xfId="4419"/>
    <cellStyle name="PrePop Currency (0) 2 20" xfId="4420"/>
    <cellStyle name="PrePop Currency (0) 2 21" xfId="4421"/>
    <cellStyle name="PrePop Currency (0) 2 22" xfId="4422"/>
    <cellStyle name="PrePop Currency (0) 2 23" xfId="4423"/>
    <cellStyle name="PrePop Currency (0) 2 24" xfId="4424"/>
    <cellStyle name="PrePop Currency (0) 2 25" xfId="4425"/>
    <cellStyle name="PrePop Currency (0) 2 26" xfId="4426"/>
    <cellStyle name="PrePop Currency (0) 2 27" xfId="4427"/>
    <cellStyle name="PrePop Currency (0) 2 28" xfId="4428"/>
    <cellStyle name="PrePop Currency (0) 2 29" xfId="4429"/>
    <cellStyle name="PrePop Currency (0) 2 3" xfId="4430"/>
    <cellStyle name="PrePop Currency (0) 2 30" xfId="4431"/>
    <cellStyle name="PrePop Currency (0) 2 31" xfId="4432"/>
    <cellStyle name="PrePop Currency (0) 2 32" xfId="4433"/>
    <cellStyle name="PrePop Currency (0) 2 33" xfId="4434"/>
    <cellStyle name="PrePop Currency (0) 2 34" xfId="4435"/>
    <cellStyle name="PrePop Currency (0) 2 35" xfId="4436"/>
    <cellStyle name="PrePop Currency (0) 2 4" xfId="4437"/>
    <cellStyle name="PrePop Currency (0) 2 5" xfId="4438"/>
    <cellStyle name="PrePop Currency (0) 2 6" xfId="4439"/>
    <cellStyle name="PrePop Currency (0) 2 7" xfId="4440"/>
    <cellStyle name="PrePop Currency (0) 2 8" xfId="4441"/>
    <cellStyle name="PrePop Currency (0) 2 9" xfId="4442"/>
    <cellStyle name="PrePop Currency (0) 20" xfId="4443"/>
    <cellStyle name="PrePop Currency (0) 21" xfId="4444"/>
    <cellStyle name="PrePop Currency (0) 22" xfId="4445"/>
    <cellStyle name="PrePop Currency (0) 23" xfId="4446"/>
    <cellStyle name="PrePop Currency (0) 24" xfId="4447"/>
    <cellStyle name="PrePop Currency (0) 25" xfId="4448"/>
    <cellStyle name="PrePop Currency (0) 26" xfId="4449"/>
    <cellStyle name="PrePop Currency (0) 27" xfId="4450"/>
    <cellStyle name="PrePop Currency (0) 28" xfId="4451"/>
    <cellStyle name="PrePop Currency (0) 29" xfId="4452"/>
    <cellStyle name="PrePop Currency (0) 3" xfId="4453"/>
    <cellStyle name="PrePop Currency (0) 30" xfId="4454"/>
    <cellStyle name="PrePop Currency (0) 31" xfId="4455"/>
    <cellStyle name="PrePop Currency (0) 32" xfId="4456"/>
    <cellStyle name="PrePop Currency (0) 33" xfId="4457"/>
    <cellStyle name="PrePop Currency (0) 34" xfId="4458"/>
    <cellStyle name="PrePop Currency (0) 35" xfId="4459"/>
    <cellStyle name="PrePop Currency (0) 36" xfId="4460"/>
    <cellStyle name="PrePop Currency (0) 37" xfId="4461"/>
    <cellStyle name="PrePop Currency (0) 38" xfId="4462"/>
    <cellStyle name="PrePop Currency (0) 39" xfId="5774"/>
    <cellStyle name="PrePop Currency (0) 4" xfId="4463"/>
    <cellStyle name="PrePop Currency (0) 40" xfId="5701"/>
    <cellStyle name="PrePop Currency (0) 41" xfId="5775"/>
    <cellStyle name="PrePop Currency (0) 42" xfId="5700"/>
    <cellStyle name="PrePop Currency (0) 43" xfId="5776"/>
    <cellStyle name="PrePop Currency (0) 44" xfId="5699"/>
    <cellStyle name="PrePop Currency (0) 45" xfId="5777"/>
    <cellStyle name="PrePop Currency (0) 46" xfId="5698"/>
    <cellStyle name="PrePop Currency (0) 47" xfId="5778"/>
    <cellStyle name="PrePop Currency (0) 48" xfId="5697"/>
    <cellStyle name="PrePop Currency (0) 49" xfId="5779"/>
    <cellStyle name="PrePop Currency (0) 5" xfId="4464"/>
    <cellStyle name="PrePop Currency (0) 50" xfId="5696"/>
    <cellStyle name="PrePop Currency (0) 6" xfId="4465"/>
    <cellStyle name="PrePop Currency (0) 7" xfId="4466"/>
    <cellStyle name="PrePop Currency (0) 8" xfId="4467"/>
    <cellStyle name="PrePop Currency (0) 9" xfId="4468"/>
    <cellStyle name="PrePop Currency (2)" xfId="113"/>
    <cellStyle name="PrePop Currency (2) 10" xfId="5684"/>
    <cellStyle name="PrePop Currency (2) 11" xfId="5788"/>
    <cellStyle name="PrePop Currency (2) 12" xfId="5682"/>
    <cellStyle name="PrePop Currency (2) 13" xfId="5790"/>
    <cellStyle name="PrePop Currency (2) 14" xfId="5680"/>
    <cellStyle name="PrePop Currency (2) 2" xfId="4469"/>
    <cellStyle name="PrePop Currency (2) 3" xfId="5780"/>
    <cellStyle name="PrePop Currency (2) 4" xfId="5690"/>
    <cellStyle name="PrePop Currency (2) 5" xfId="5782"/>
    <cellStyle name="PrePop Currency (2) 6" xfId="5688"/>
    <cellStyle name="PrePop Currency (2) 7" xfId="5784"/>
    <cellStyle name="PrePop Currency (2) 8" xfId="5686"/>
    <cellStyle name="PrePop Currency (2) 9" xfId="5786"/>
    <cellStyle name="PrePop Units (0)" xfId="114"/>
    <cellStyle name="PrePop Units (0) 10" xfId="4471"/>
    <cellStyle name="PrePop Units (0) 11" xfId="4472"/>
    <cellStyle name="PrePop Units (0) 12" xfId="4473"/>
    <cellStyle name="PrePop Units (0) 13" xfId="4474"/>
    <cellStyle name="PrePop Units (0) 14" xfId="4475"/>
    <cellStyle name="PrePop Units (0) 15" xfId="4476"/>
    <cellStyle name="PrePop Units (0) 16" xfId="4477"/>
    <cellStyle name="PrePop Units (0) 17" xfId="4478"/>
    <cellStyle name="PrePop Units (0) 18" xfId="4479"/>
    <cellStyle name="PrePop Units (0) 19" xfId="4480"/>
    <cellStyle name="PrePop Units (0) 2" xfId="4470"/>
    <cellStyle name="PrePop Units (0) 2 10" xfId="4482"/>
    <cellStyle name="PrePop Units (0) 2 11" xfId="4483"/>
    <cellStyle name="PrePop Units (0) 2 12" xfId="4484"/>
    <cellStyle name="PrePop Units (0) 2 13" xfId="4485"/>
    <cellStyle name="PrePop Units (0) 2 14" xfId="4486"/>
    <cellStyle name="PrePop Units (0) 2 15" xfId="4487"/>
    <cellStyle name="PrePop Units (0) 2 16" xfId="4488"/>
    <cellStyle name="PrePop Units (0) 2 17" xfId="4489"/>
    <cellStyle name="PrePop Units (0) 2 18" xfId="4490"/>
    <cellStyle name="PrePop Units (0) 2 19" xfId="4491"/>
    <cellStyle name="PrePop Units (0) 2 2" xfId="4492"/>
    <cellStyle name="PrePop Units (0) 2 20" xfId="4493"/>
    <cellStyle name="PrePop Units (0) 2 21" xfId="4494"/>
    <cellStyle name="PrePop Units (0) 2 22" xfId="4495"/>
    <cellStyle name="PrePop Units (0) 2 23" xfId="4496"/>
    <cellStyle name="PrePop Units (0) 2 24" xfId="4497"/>
    <cellStyle name="PrePop Units (0) 2 25" xfId="4498"/>
    <cellStyle name="PrePop Units (0) 2 26" xfId="4499"/>
    <cellStyle name="PrePop Units (0) 2 27" xfId="4500"/>
    <cellStyle name="PrePop Units (0) 2 28" xfId="4501"/>
    <cellStyle name="PrePop Units (0) 2 29" xfId="4502"/>
    <cellStyle name="PrePop Units (0) 2 3" xfId="4503"/>
    <cellStyle name="PrePop Units (0) 2 30" xfId="4504"/>
    <cellStyle name="PrePop Units (0) 2 31" xfId="4505"/>
    <cellStyle name="PrePop Units (0) 2 32" xfId="4506"/>
    <cellStyle name="PrePop Units (0) 2 33" xfId="4507"/>
    <cellStyle name="PrePop Units (0) 2 34" xfId="4508"/>
    <cellStyle name="PrePop Units (0) 2 35" xfId="4509"/>
    <cellStyle name="PrePop Units (0) 2 4" xfId="4510"/>
    <cellStyle name="PrePop Units (0) 2 5" xfId="4511"/>
    <cellStyle name="PrePop Units (0) 2 6" xfId="4512"/>
    <cellStyle name="PrePop Units (0) 2 7" xfId="4513"/>
    <cellStyle name="PrePop Units (0) 2 8" xfId="4514"/>
    <cellStyle name="PrePop Units (0) 2 9" xfId="4515"/>
    <cellStyle name="PrePop Units (0) 20" xfId="4516"/>
    <cellStyle name="PrePop Units (0) 21" xfId="4517"/>
    <cellStyle name="PrePop Units (0) 22" xfId="4518"/>
    <cellStyle name="PrePop Units (0) 23" xfId="4519"/>
    <cellStyle name="PrePop Units (0) 24" xfId="4520"/>
    <cellStyle name="PrePop Units (0) 25" xfId="4521"/>
    <cellStyle name="PrePop Units (0) 26" xfId="4522"/>
    <cellStyle name="PrePop Units (0) 27" xfId="4523"/>
    <cellStyle name="PrePop Units (0) 28" xfId="4524"/>
    <cellStyle name="PrePop Units (0) 29" xfId="4525"/>
    <cellStyle name="PrePop Units (0) 3" xfId="4526"/>
    <cellStyle name="PrePop Units (0) 30" xfId="4527"/>
    <cellStyle name="PrePop Units (0) 31" xfId="4528"/>
    <cellStyle name="PrePop Units (0) 32" xfId="4529"/>
    <cellStyle name="PrePop Units (0) 33" xfId="4530"/>
    <cellStyle name="PrePop Units (0) 34" xfId="4531"/>
    <cellStyle name="PrePop Units (0) 35" xfId="4532"/>
    <cellStyle name="PrePop Units (0) 36" xfId="4533"/>
    <cellStyle name="PrePop Units (0) 37" xfId="4534"/>
    <cellStyle name="PrePop Units (0) 38" xfId="4535"/>
    <cellStyle name="PrePop Units (0) 39" xfId="5781"/>
    <cellStyle name="PrePop Units (0) 4" xfId="4536"/>
    <cellStyle name="PrePop Units (0) 40" xfId="5689"/>
    <cellStyle name="PrePop Units (0) 41" xfId="5783"/>
    <cellStyle name="PrePop Units (0) 42" xfId="5687"/>
    <cellStyle name="PrePop Units (0) 43" xfId="5785"/>
    <cellStyle name="PrePop Units (0) 44" xfId="5685"/>
    <cellStyle name="PrePop Units (0) 45" xfId="5787"/>
    <cellStyle name="PrePop Units (0) 46" xfId="5683"/>
    <cellStyle name="PrePop Units (0) 47" xfId="5789"/>
    <cellStyle name="PrePop Units (0) 48" xfId="5681"/>
    <cellStyle name="PrePop Units (0) 49" xfId="5791"/>
    <cellStyle name="PrePop Units (0) 5" xfId="4537"/>
    <cellStyle name="PrePop Units (0) 50" xfId="5679"/>
    <cellStyle name="PrePop Units (0) 6" xfId="4538"/>
    <cellStyle name="PrePop Units (0) 7" xfId="4539"/>
    <cellStyle name="PrePop Units (0) 8" xfId="4540"/>
    <cellStyle name="PrePop Units (0) 9" xfId="4541"/>
    <cellStyle name="PrePop Units (1)" xfId="115"/>
    <cellStyle name="PrePop Units (1) 10" xfId="4543"/>
    <cellStyle name="PrePop Units (1) 11" xfId="4544"/>
    <cellStyle name="PrePop Units (1) 12" xfId="4545"/>
    <cellStyle name="PrePop Units (1) 13" xfId="4546"/>
    <cellStyle name="PrePop Units (1) 14" xfId="4547"/>
    <cellStyle name="PrePop Units (1) 15" xfId="4548"/>
    <cellStyle name="PrePop Units (1) 16" xfId="4549"/>
    <cellStyle name="PrePop Units (1) 17" xfId="4550"/>
    <cellStyle name="PrePop Units (1) 18" xfId="4551"/>
    <cellStyle name="PrePop Units (1) 19" xfId="4552"/>
    <cellStyle name="PrePop Units (1) 2" xfId="4542"/>
    <cellStyle name="PrePop Units (1) 2 10" xfId="4554"/>
    <cellStyle name="PrePop Units (1) 2 11" xfId="4555"/>
    <cellStyle name="PrePop Units (1) 2 12" xfId="4556"/>
    <cellStyle name="PrePop Units (1) 2 13" xfId="4557"/>
    <cellStyle name="PrePop Units (1) 2 14" xfId="4558"/>
    <cellStyle name="PrePop Units (1) 2 15" xfId="4559"/>
    <cellStyle name="PrePop Units (1) 2 16" xfId="4560"/>
    <cellStyle name="PrePop Units (1) 2 17" xfId="4561"/>
    <cellStyle name="PrePop Units (1) 2 18" xfId="4562"/>
    <cellStyle name="PrePop Units (1) 2 19" xfId="4563"/>
    <cellStyle name="PrePop Units (1) 2 2" xfId="4564"/>
    <cellStyle name="PrePop Units (1) 2 20" xfId="4565"/>
    <cellStyle name="PrePop Units (1) 2 21" xfId="4566"/>
    <cellStyle name="PrePop Units (1) 2 22" xfId="4567"/>
    <cellStyle name="PrePop Units (1) 2 23" xfId="4568"/>
    <cellStyle name="PrePop Units (1) 2 24" xfId="4569"/>
    <cellStyle name="PrePop Units (1) 2 25" xfId="4570"/>
    <cellStyle name="PrePop Units (1) 2 26" xfId="4571"/>
    <cellStyle name="PrePop Units (1) 2 27" xfId="4572"/>
    <cellStyle name="PrePop Units (1) 2 28" xfId="4573"/>
    <cellStyle name="PrePop Units (1) 2 29" xfId="4574"/>
    <cellStyle name="PrePop Units (1) 2 3" xfId="4575"/>
    <cellStyle name="PrePop Units (1) 2 30" xfId="4576"/>
    <cellStyle name="PrePop Units (1) 2 31" xfId="4577"/>
    <cellStyle name="PrePop Units (1) 2 32" xfId="4578"/>
    <cellStyle name="PrePop Units (1) 2 33" xfId="4579"/>
    <cellStyle name="PrePop Units (1) 2 34" xfId="4580"/>
    <cellStyle name="PrePop Units (1) 2 35" xfId="4581"/>
    <cellStyle name="PrePop Units (1) 2 4" xfId="4582"/>
    <cellStyle name="PrePop Units (1) 2 5" xfId="4583"/>
    <cellStyle name="PrePop Units (1) 2 6" xfId="4584"/>
    <cellStyle name="PrePop Units (1) 2 7" xfId="4585"/>
    <cellStyle name="PrePop Units (1) 2 8" xfId="4586"/>
    <cellStyle name="PrePop Units (1) 2 9" xfId="4587"/>
    <cellStyle name="PrePop Units (1) 20" xfId="4588"/>
    <cellStyle name="PrePop Units (1) 21" xfId="4589"/>
    <cellStyle name="PrePop Units (1) 22" xfId="4590"/>
    <cellStyle name="PrePop Units (1) 23" xfId="4591"/>
    <cellStyle name="PrePop Units (1) 24" xfId="4592"/>
    <cellStyle name="PrePop Units (1) 25" xfId="4593"/>
    <cellStyle name="PrePop Units (1) 26" xfId="4594"/>
    <cellStyle name="PrePop Units (1) 27" xfId="4595"/>
    <cellStyle name="PrePop Units (1) 28" xfId="4596"/>
    <cellStyle name="PrePop Units (1) 29" xfId="4597"/>
    <cellStyle name="PrePop Units (1) 3" xfId="4598"/>
    <cellStyle name="PrePop Units (1) 30" xfId="4599"/>
    <cellStyle name="PrePop Units (1) 31" xfId="4600"/>
    <cellStyle name="PrePop Units (1) 32" xfId="4601"/>
    <cellStyle name="PrePop Units (1) 33" xfId="4602"/>
    <cellStyle name="PrePop Units (1) 34" xfId="4603"/>
    <cellStyle name="PrePop Units (1) 35" xfId="4604"/>
    <cellStyle name="PrePop Units (1) 36" xfId="4605"/>
    <cellStyle name="PrePop Units (1) 37" xfId="4606"/>
    <cellStyle name="PrePop Units (1) 38" xfId="4607"/>
    <cellStyle name="PrePop Units (1) 39" xfId="5792"/>
    <cellStyle name="PrePop Units (1) 4" xfId="4608"/>
    <cellStyle name="PrePop Units (1) 40" xfId="5678"/>
    <cellStyle name="PrePop Units (1) 41" xfId="5793"/>
    <cellStyle name="PrePop Units (1) 42" xfId="5677"/>
    <cellStyle name="PrePop Units (1) 43" xfId="5794"/>
    <cellStyle name="PrePop Units (1) 44" xfId="5676"/>
    <cellStyle name="PrePop Units (1) 45" xfId="5795"/>
    <cellStyle name="PrePop Units (1) 46" xfId="5675"/>
    <cellStyle name="PrePop Units (1) 47" xfId="5796"/>
    <cellStyle name="PrePop Units (1) 48" xfId="5674"/>
    <cellStyle name="PrePop Units (1) 49" xfId="5797"/>
    <cellStyle name="PrePop Units (1) 5" xfId="4609"/>
    <cellStyle name="PrePop Units (1) 50" xfId="5673"/>
    <cellStyle name="PrePop Units (1) 6" xfId="4610"/>
    <cellStyle name="PrePop Units (1) 7" xfId="4611"/>
    <cellStyle name="PrePop Units (1) 8" xfId="4612"/>
    <cellStyle name="PrePop Units (1) 9" xfId="4613"/>
    <cellStyle name="PrePop Units (2)" xfId="116"/>
    <cellStyle name="PrePop Units (2) 10" xfId="5664"/>
    <cellStyle name="PrePop Units (2) 11" xfId="5802"/>
    <cellStyle name="PrePop Units (2) 12" xfId="5663"/>
    <cellStyle name="PrePop Units (2) 13" xfId="5803"/>
    <cellStyle name="PrePop Units (2) 14" xfId="5662"/>
    <cellStyle name="PrePop Units (2) 2" xfId="4614"/>
    <cellStyle name="PrePop Units (2) 3" xfId="5798"/>
    <cellStyle name="PrePop Units (2) 4" xfId="5667"/>
    <cellStyle name="PrePop Units (2) 5" xfId="5799"/>
    <cellStyle name="PrePop Units (2) 6" xfId="5666"/>
    <cellStyle name="PrePop Units (2) 7" xfId="5800"/>
    <cellStyle name="PrePop Units (2) 8" xfId="5665"/>
    <cellStyle name="PrePop Units (2) 9" xfId="5801"/>
    <cellStyle name="PSChar" xfId="4615"/>
    <cellStyle name="Quantity" xfId="4616"/>
    <cellStyle name="Quantity 10" xfId="4617"/>
    <cellStyle name="Quantity 11" xfId="4618"/>
    <cellStyle name="Quantity 12" xfId="4619"/>
    <cellStyle name="Quantity 13" xfId="4620"/>
    <cellStyle name="Quantity 14" xfId="4621"/>
    <cellStyle name="Quantity 15" xfId="4622"/>
    <cellStyle name="Quantity 16" xfId="4623"/>
    <cellStyle name="Quantity 17" xfId="4624"/>
    <cellStyle name="Quantity 18" xfId="4625"/>
    <cellStyle name="Quantity 19" xfId="4626"/>
    <cellStyle name="Quantity 2" xfId="4627"/>
    <cellStyle name="Quantity 20" xfId="4628"/>
    <cellStyle name="Quantity 21" xfId="4629"/>
    <cellStyle name="Quantity 22" xfId="4630"/>
    <cellStyle name="Quantity 23" xfId="4631"/>
    <cellStyle name="Quantity 24" xfId="4632"/>
    <cellStyle name="Quantity 25" xfId="4633"/>
    <cellStyle name="Quantity 26" xfId="4634"/>
    <cellStyle name="Quantity 27" xfId="4635"/>
    <cellStyle name="Quantity 28" xfId="4636"/>
    <cellStyle name="Quantity 29" xfId="4637"/>
    <cellStyle name="Quantity 3" xfId="4638"/>
    <cellStyle name="Quantity 30" xfId="4639"/>
    <cellStyle name="Quantity 31" xfId="4640"/>
    <cellStyle name="Quantity 32" xfId="4641"/>
    <cellStyle name="Quantity 33" xfId="4642"/>
    <cellStyle name="Quantity 34" xfId="4643"/>
    <cellStyle name="Quantity 35" xfId="4644"/>
    <cellStyle name="Quantity 4" xfId="4645"/>
    <cellStyle name="Quantity 5" xfId="4646"/>
    <cellStyle name="Quantity 6" xfId="4647"/>
    <cellStyle name="Quantity 7" xfId="4648"/>
    <cellStyle name="Quantity 8" xfId="4649"/>
    <cellStyle name="Quantity 9" xfId="4650"/>
    <cellStyle name="regstoresfromspecstores" xfId="4651"/>
    <cellStyle name="report_title" xfId="4652"/>
    <cellStyle name="RevList" xfId="4653"/>
    <cellStyle name="s]_x000d__x000a_load=C:\MS\SMS\BIN\smsrun16.exe_x000d__x000a_;C:\WINDOWS\SYSTEM\MGACTRL.EXE_x000d__x000a_;C:\TC\BIN\TCSPOOL.EXE_x000d__x000a_run=_x000d__x000a_NullPort=None_x000d__x000a_Defau_DEC REV DETAIL (ACE) (2)" xfId="4654"/>
    <cellStyle name="Satisfaisant" xfId="4655"/>
    <cellStyle name="SHADEDSTORES" xfId="4656"/>
    <cellStyle name="Sortie" xfId="4657"/>
    <cellStyle name="specstores" xfId="4658"/>
    <cellStyle name="SPOl" xfId="4659"/>
    <cellStyle name="Standard_Abfrage1" xfId="4660"/>
    <cellStyle name="Style 1" xfId="4661"/>
    <cellStyle name="Style 1 10" xfId="4662"/>
    <cellStyle name="Style 1 11" xfId="4663"/>
    <cellStyle name="Style 1 12" xfId="4664"/>
    <cellStyle name="Style 1 13" xfId="4665"/>
    <cellStyle name="Style 1 14" xfId="4666"/>
    <cellStyle name="Style 1 15" xfId="4667"/>
    <cellStyle name="Style 1 16" xfId="4668"/>
    <cellStyle name="Style 1 17" xfId="4669"/>
    <cellStyle name="Style 1 18" xfId="4670"/>
    <cellStyle name="Style 1 19" xfId="4671"/>
    <cellStyle name="Style 1 2" xfId="4672"/>
    <cellStyle name="Style 1 2 10" xfId="4673"/>
    <cellStyle name="Style 1 2 11" xfId="4674"/>
    <cellStyle name="Style 1 2 12" xfId="4675"/>
    <cellStyle name="Style 1 2 13" xfId="4676"/>
    <cellStyle name="Style 1 2 14" xfId="4677"/>
    <cellStyle name="Style 1 2 15" xfId="4678"/>
    <cellStyle name="Style 1 2 16" xfId="4679"/>
    <cellStyle name="Style 1 2 17" xfId="4680"/>
    <cellStyle name="Style 1 2 18" xfId="4681"/>
    <cellStyle name="Style 1 2 19" xfId="4682"/>
    <cellStyle name="Style 1 2 2" xfId="4683"/>
    <cellStyle name="Style 1 2 20" xfId="4684"/>
    <cellStyle name="Style 1 2 21" xfId="4685"/>
    <cellStyle name="Style 1 2 22" xfId="4686"/>
    <cellStyle name="Style 1 2 23" xfId="4687"/>
    <cellStyle name="Style 1 2 24" xfId="4688"/>
    <cellStyle name="Style 1 2 25" xfId="4689"/>
    <cellStyle name="Style 1 2 26" xfId="4690"/>
    <cellStyle name="Style 1 2 27" xfId="4691"/>
    <cellStyle name="Style 1 2 28" xfId="4692"/>
    <cellStyle name="Style 1 2 29" xfId="4693"/>
    <cellStyle name="Style 1 2 3" xfId="4694"/>
    <cellStyle name="Style 1 2 30" xfId="4695"/>
    <cellStyle name="Style 1 2 31" xfId="4696"/>
    <cellStyle name="Style 1 2 32" xfId="4697"/>
    <cellStyle name="Style 1 2 33" xfId="4698"/>
    <cellStyle name="Style 1 2 34" xfId="4699"/>
    <cellStyle name="Style 1 2 35" xfId="4700"/>
    <cellStyle name="Style 1 2 4" xfId="4701"/>
    <cellStyle name="Style 1 2 5" xfId="4702"/>
    <cellStyle name="Style 1 2 6" xfId="4703"/>
    <cellStyle name="Style 1 2 7" xfId="4704"/>
    <cellStyle name="Style 1 2 8" xfId="4705"/>
    <cellStyle name="Style 1 2 9" xfId="4706"/>
    <cellStyle name="Style 1 20" xfId="4707"/>
    <cellStyle name="Style 1 21" xfId="4708"/>
    <cellStyle name="Style 1 22" xfId="4709"/>
    <cellStyle name="Style 1 23" xfId="4710"/>
    <cellStyle name="Style 1 24" xfId="4711"/>
    <cellStyle name="Style 1 25" xfId="4712"/>
    <cellStyle name="Style 1 26" xfId="4713"/>
    <cellStyle name="Style 1 27" xfId="4714"/>
    <cellStyle name="Style 1 28" xfId="4715"/>
    <cellStyle name="Style 1 29" xfId="4716"/>
    <cellStyle name="Style 1 3" xfId="4717"/>
    <cellStyle name="Style 1 3 10" xfId="4718"/>
    <cellStyle name="Style 1 3 11" xfId="4719"/>
    <cellStyle name="Style 1 3 12" xfId="4720"/>
    <cellStyle name="Style 1 3 13" xfId="4721"/>
    <cellStyle name="Style 1 3 14" xfId="4722"/>
    <cellStyle name="Style 1 3 15" xfId="4723"/>
    <cellStyle name="Style 1 3 16" xfId="4724"/>
    <cellStyle name="Style 1 3 17" xfId="4725"/>
    <cellStyle name="Style 1 3 18" xfId="4726"/>
    <cellStyle name="Style 1 3 19" xfId="4727"/>
    <cellStyle name="Style 1 3 2" xfId="4728"/>
    <cellStyle name="Style 1 3 20" xfId="4729"/>
    <cellStyle name="Style 1 3 21" xfId="4730"/>
    <cellStyle name="Style 1 3 22" xfId="4731"/>
    <cellStyle name="Style 1 3 23" xfId="4732"/>
    <cellStyle name="Style 1 3 24" xfId="4733"/>
    <cellStyle name="Style 1 3 25" xfId="4734"/>
    <cellStyle name="Style 1 3 26" xfId="4735"/>
    <cellStyle name="Style 1 3 27" xfId="4736"/>
    <cellStyle name="Style 1 3 28" xfId="4737"/>
    <cellStyle name="Style 1 3 29" xfId="4738"/>
    <cellStyle name="Style 1 3 3" xfId="4739"/>
    <cellStyle name="Style 1 3 30" xfId="4740"/>
    <cellStyle name="Style 1 3 31" xfId="4741"/>
    <cellStyle name="Style 1 3 32" xfId="4742"/>
    <cellStyle name="Style 1 3 33" xfId="4743"/>
    <cellStyle name="Style 1 3 34" xfId="4744"/>
    <cellStyle name="Style 1 3 35" xfId="4745"/>
    <cellStyle name="Style 1 3 4" xfId="4746"/>
    <cellStyle name="Style 1 3 5" xfId="4747"/>
    <cellStyle name="Style 1 3 6" xfId="4748"/>
    <cellStyle name="Style 1 3 7" xfId="4749"/>
    <cellStyle name="Style 1 3 8" xfId="4750"/>
    <cellStyle name="Style 1 3 9" xfId="4751"/>
    <cellStyle name="Style 1 30" xfId="4752"/>
    <cellStyle name="Style 1 31" xfId="4753"/>
    <cellStyle name="Style 1 32" xfId="4754"/>
    <cellStyle name="Style 1 33" xfId="4755"/>
    <cellStyle name="Style 1 34" xfId="4756"/>
    <cellStyle name="Style 1 35" xfId="4757"/>
    <cellStyle name="Style 1 36" xfId="4758"/>
    <cellStyle name="Style 1 37" xfId="4759"/>
    <cellStyle name="Style 1 38" xfId="4760"/>
    <cellStyle name="Style 1 39" xfId="4761"/>
    <cellStyle name="Style 1 4" xfId="4762"/>
    <cellStyle name="Style 1 40" xfId="4763"/>
    <cellStyle name="Style 1 41" xfId="4764"/>
    <cellStyle name="Style 1 42" xfId="4765"/>
    <cellStyle name="Style 1 43" xfId="4766"/>
    <cellStyle name="Style 1 44" xfId="4767"/>
    <cellStyle name="Style 1 45" xfId="4768"/>
    <cellStyle name="Style 1 46" xfId="4769"/>
    <cellStyle name="Style 1 47" xfId="4770"/>
    <cellStyle name="Style 1 48" xfId="4771"/>
    <cellStyle name="Style 1 49" xfId="4772"/>
    <cellStyle name="Style 1 5" xfId="4773"/>
    <cellStyle name="Style 1 50" xfId="4774"/>
    <cellStyle name="Style 1 51" xfId="4775"/>
    <cellStyle name="Style 1 52" xfId="4776"/>
    <cellStyle name="Style 1 53" xfId="4777"/>
    <cellStyle name="Style 1 54" xfId="4778"/>
    <cellStyle name="Style 1 55" xfId="4779"/>
    <cellStyle name="Style 1 56" xfId="4780"/>
    <cellStyle name="Style 1 57" xfId="4781"/>
    <cellStyle name="Style 1 58" xfId="4782"/>
    <cellStyle name="Style 1 59" xfId="4783"/>
    <cellStyle name="Style 1 6" xfId="4784"/>
    <cellStyle name="Style 1 60" xfId="4785"/>
    <cellStyle name="Style 1 61" xfId="4786"/>
    <cellStyle name="Style 1 62" xfId="4787"/>
    <cellStyle name="Style 1 63" xfId="6087"/>
    <cellStyle name="Style 1 64" xfId="6071"/>
    <cellStyle name="Style 1 65" xfId="4933"/>
    <cellStyle name="Style 1 66" xfId="5473"/>
    <cellStyle name="Style 1 67" xfId="5522"/>
    <cellStyle name="Style 1 68" xfId="5659"/>
    <cellStyle name="Style 1 69" xfId="5670"/>
    <cellStyle name="Style 1 7" xfId="4788"/>
    <cellStyle name="Style 1 70" xfId="5693"/>
    <cellStyle name="Style 1 71" xfId="5704"/>
    <cellStyle name="Style 1 72" xfId="5727"/>
    <cellStyle name="Style 1 73" xfId="5732"/>
    <cellStyle name="Style 1 74" xfId="5737"/>
    <cellStyle name="Style 1 75" xfId="5742"/>
    <cellStyle name="Style 1 76" xfId="5748"/>
    <cellStyle name="Style 1 77" xfId="5753"/>
    <cellStyle name="Style 1 8" xfId="4789"/>
    <cellStyle name="Style 1 9" xfId="4790"/>
    <cellStyle name="Subtotal" xfId="4791"/>
    <cellStyle name="Text Indent A" xfId="117"/>
    <cellStyle name="Text Indent A 10" xfId="5620"/>
    <cellStyle name="Text Indent A 11" xfId="5857"/>
    <cellStyle name="Text Indent A 12" xfId="5603"/>
    <cellStyle name="Text Indent A 13" xfId="5875"/>
    <cellStyle name="Text Indent A 14" xfId="5586"/>
    <cellStyle name="Text Indent A 2" xfId="4792"/>
    <cellStyle name="Text Indent A 3" xfId="5804"/>
    <cellStyle name="Text Indent A 4" xfId="5656"/>
    <cellStyle name="Text Indent A 5" xfId="5807"/>
    <cellStyle name="Text Indent A 6" xfId="5653"/>
    <cellStyle name="Text Indent A 7" xfId="5823"/>
    <cellStyle name="Text Indent A 8" xfId="5637"/>
    <cellStyle name="Text Indent A 9" xfId="5841"/>
    <cellStyle name="Text Indent B" xfId="118"/>
    <cellStyle name="Text Indent B 10" xfId="5619"/>
    <cellStyle name="Text Indent B 11" xfId="5859"/>
    <cellStyle name="Text Indent B 12" xfId="5602"/>
    <cellStyle name="Text Indent B 13" xfId="5876"/>
    <cellStyle name="Text Indent B 14" xfId="5584"/>
    <cellStyle name="Text Indent B 2" xfId="4793"/>
    <cellStyle name="Text Indent B 3" xfId="5805"/>
    <cellStyle name="Text Indent B 4" xfId="5655"/>
    <cellStyle name="Text Indent B 5" xfId="5808"/>
    <cellStyle name="Text Indent B 6" xfId="5652"/>
    <cellStyle name="Text Indent B 7" xfId="5824"/>
    <cellStyle name="Text Indent B 8" xfId="5636"/>
    <cellStyle name="Text Indent B 9" xfId="5842"/>
    <cellStyle name="Text Indent C" xfId="119"/>
    <cellStyle name="Text Indent C 10" xfId="5618"/>
    <cellStyle name="Text Indent C 11" xfId="5860"/>
    <cellStyle name="Text Indent C 12" xfId="5601"/>
    <cellStyle name="Text Indent C 13" xfId="5877"/>
    <cellStyle name="Text Indent C 14" xfId="5583"/>
    <cellStyle name="Text Indent C 2" xfId="4794"/>
    <cellStyle name="Text Indent C 3" xfId="5806"/>
    <cellStyle name="Text Indent C 4" xfId="5654"/>
    <cellStyle name="Text Indent C 5" xfId="5809"/>
    <cellStyle name="Text Indent C 6" xfId="5651"/>
    <cellStyle name="Text Indent C 7" xfId="5825"/>
    <cellStyle name="Text Indent C 8" xfId="5635"/>
    <cellStyle name="Text Indent C 9" xfId="5843"/>
    <cellStyle name="Texte explicatif" xfId="4795"/>
    <cellStyle name="Title" xfId="4796"/>
    <cellStyle name="Title 2" xfId="4797"/>
    <cellStyle name="Titre" xfId="4798"/>
    <cellStyle name="Titre 1" xfId="4799"/>
    <cellStyle name="Titre 2" xfId="4800"/>
    <cellStyle name="Titre 3" xfId="4801"/>
    <cellStyle name="Titre 4" xfId="4802"/>
    <cellStyle name="Total" xfId="4803"/>
    <cellStyle name="Total 2" xfId="4804"/>
    <cellStyle name="Vérification" xfId="4805"/>
    <cellStyle name="Virg? [0]_RESULTS" xfId="120"/>
    <cellStyle name="Virg?_RESULTS" xfId="121"/>
    <cellStyle name="Währung [0]_Artikel Aus zmbopr7a082002" xfId="4806"/>
    <cellStyle name="Währung_Artikel Aus zmbopr7a082002" xfId="4807"/>
    <cellStyle name="Warning Text" xfId="4808"/>
    <cellStyle name="Warning Text 2" xfId="4809"/>
    <cellStyle name="การคำนวณ 2" xfId="4810"/>
    <cellStyle name="ข้อความเตือน 2" xfId="4811"/>
    <cellStyle name="ข้อความอธิบาย 2" xfId="4812"/>
    <cellStyle name="เครื่องหมายจุลภาค 12" xfId="52"/>
    <cellStyle name="เครื่องหมายจุลภาค 13" xfId="55"/>
    <cellStyle name="เครื่องหมายจุลภาค 14" xfId="58"/>
    <cellStyle name="เครื่องหมายจุลภาค 15" xfId="61"/>
    <cellStyle name="เครื่องหมายจุลภาค 16 10" xfId="5599"/>
    <cellStyle name="เครื่องหมายจุลภาค 16 11" xfId="5887"/>
    <cellStyle name="เครื่องหมายจุลภาค 16 12" xfId="5574"/>
    <cellStyle name="เครื่องหมายจุลภาค 16 13" xfId="5911"/>
    <cellStyle name="เครื่องหมายจุลภาค 16 14" xfId="5550"/>
    <cellStyle name="เครื่องหมายจุลภาค 16 2" xfId="4813"/>
    <cellStyle name="เครื่องหมายจุลภาค 16 3" xfId="5810"/>
    <cellStyle name="เครื่องหมายจุลภาค 16 4" xfId="5650"/>
    <cellStyle name="เครื่องหมายจุลภาค 16 5" xfId="5827"/>
    <cellStyle name="เครื่องหมายจุลภาค 16 6" xfId="5633"/>
    <cellStyle name="เครื่องหมายจุลภาค 16 7" xfId="5844"/>
    <cellStyle name="เครื่องหมายจุลภาค 16 8" xfId="5616"/>
    <cellStyle name="เครื่องหมายจุลภาค 16 9" xfId="5861"/>
    <cellStyle name="เครื่องหมายจุลภาค 2" xfId="17"/>
    <cellStyle name="เครื่องหมายจุลภาค 2 10" xfId="50"/>
    <cellStyle name="เครื่องหมายจุลภาค 2 10 10" xfId="5597"/>
    <cellStyle name="เครื่องหมายจุลภาค 2 10 11" xfId="5889"/>
    <cellStyle name="เครื่องหมายจุลภาค 2 10 12" xfId="5572"/>
    <cellStyle name="เครื่องหมายจุลภาค 2 10 13" xfId="5913"/>
    <cellStyle name="เครื่องหมายจุลภาค 2 10 14" xfId="5548"/>
    <cellStyle name="เครื่องหมายจุลภาค 2 10 2" xfId="4815"/>
    <cellStyle name="เครื่องหมายจุลภาค 2 10 3" xfId="5812"/>
    <cellStyle name="เครื่องหมายจุลภาค 2 10 4" xfId="5648"/>
    <cellStyle name="เครื่องหมายจุลภาค 2 10 5" xfId="5829"/>
    <cellStyle name="เครื่องหมายจุลภาค 2 10 6" xfId="5631"/>
    <cellStyle name="เครื่องหมายจุลภาค 2 10 7" xfId="5846"/>
    <cellStyle name="เครื่องหมายจุลภาค 2 10 8" xfId="5614"/>
    <cellStyle name="เครื่องหมายจุลภาค 2 10 9" xfId="5863"/>
    <cellStyle name="เครื่องหมายจุลภาค 2 11" xfId="53"/>
    <cellStyle name="เครื่องหมายจุลภาค 2 11 10" xfId="5596"/>
    <cellStyle name="เครื่องหมายจุลภาค 2 11 11" xfId="5890"/>
    <cellStyle name="เครื่องหมายจุลภาค 2 11 12" xfId="5570"/>
    <cellStyle name="เครื่องหมายจุลภาค 2 11 13" xfId="5914"/>
    <cellStyle name="เครื่องหมายจุลภาค 2 11 14" xfId="5546"/>
    <cellStyle name="เครื่องหมายจุลภาค 2 11 2" xfId="4816"/>
    <cellStyle name="เครื่องหมายจุลภาค 2 11 3" xfId="5813"/>
    <cellStyle name="เครื่องหมายจุลภาค 2 11 4" xfId="5647"/>
    <cellStyle name="เครื่องหมายจุลภาค 2 11 5" xfId="5830"/>
    <cellStyle name="เครื่องหมายจุลภาค 2 11 6" xfId="5630"/>
    <cellStyle name="เครื่องหมายจุลภาค 2 11 7" xfId="5847"/>
    <cellStyle name="เครื่องหมายจุลภาค 2 11 8" xfId="5613"/>
    <cellStyle name="เครื่องหมายจุลภาค 2 11 9" xfId="5864"/>
    <cellStyle name="เครื่องหมายจุลภาค 2 12" xfId="56"/>
    <cellStyle name="เครื่องหมายจุลภาค 2 12 10" xfId="5595"/>
    <cellStyle name="เครื่องหมายจุลภาค 2 12 11" xfId="5891"/>
    <cellStyle name="เครื่องหมายจุลภาค 2 12 12" xfId="5569"/>
    <cellStyle name="เครื่องหมายจุลภาค 2 12 13" xfId="5915"/>
    <cellStyle name="เครื่องหมายจุลภาค 2 12 14" xfId="5545"/>
    <cellStyle name="เครื่องหมายจุลภาค 2 12 2" xfId="4817"/>
    <cellStyle name="เครื่องหมายจุลภาค 2 12 3" xfId="5814"/>
    <cellStyle name="เครื่องหมายจุลภาค 2 12 4" xfId="5646"/>
    <cellStyle name="เครื่องหมายจุลภาค 2 12 5" xfId="5831"/>
    <cellStyle name="เครื่องหมายจุลภาค 2 12 6" xfId="5629"/>
    <cellStyle name="เครื่องหมายจุลภาค 2 12 7" xfId="5848"/>
    <cellStyle name="เครื่องหมายจุลภาค 2 12 8" xfId="5612"/>
    <cellStyle name="เครื่องหมายจุลภาค 2 12 9" xfId="5865"/>
    <cellStyle name="เครื่องหมายจุลภาค 2 13" xfId="59"/>
    <cellStyle name="เครื่องหมายจุลภาค 2 13 10" xfId="5594"/>
    <cellStyle name="เครื่องหมายจุลภาค 2 13 11" xfId="5892"/>
    <cellStyle name="เครื่องหมายจุลภาค 2 13 12" xfId="5568"/>
    <cellStyle name="เครื่องหมายจุลภาค 2 13 13" xfId="5916"/>
    <cellStyle name="เครื่องหมายจุลภาค 2 13 14" xfId="5544"/>
    <cellStyle name="เครื่องหมายจุลภาค 2 13 2" xfId="4818"/>
    <cellStyle name="เครื่องหมายจุลภาค 2 13 3" xfId="5815"/>
    <cellStyle name="เครื่องหมายจุลภาค 2 13 4" xfId="5645"/>
    <cellStyle name="เครื่องหมายจุลภาค 2 13 5" xfId="5832"/>
    <cellStyle name="เครื่องหมายจุลภาค 2 13 6" xfId="5628"/>
    <cellStyle name="เครื่องหมายจุลภาค 2 13 7" xfId="5849"/>
    <cellStyle name="เครื่องหมายจุลภาค 2 13 8" xfId="5611"/>
    <cellStyle name="เครื่องหมายจุลภาค 2 13 9" xfId="5866"/>
    <cellStyle name="เครื่องหมายจุลภาค 2 14" xfId="62"/>
    <cellStyle name="เครื่องหมายจุลภาค 2 14 10" xfId="5593"/>
    <cellStyle name="เครื่องหมายจุลภาค 2 14 11" xfId="5893"/>
    <cellStyle name="เครื่องหมายจุลภาค 2 14 12" xfId="5567"/>
    <cellStyle name="เครื่องหมายจุลภาค 2 14 13" xfId="5917"/>
    <cellStyle name="เครื่องหมายจุลภาค 2 14 14" xfId="5543"/>
    <cellStyle name="เครื่องหมายจุลภาค 2 14 2" xfId="4819"/>
    <cellStyle name="เครื่องหมายจุลภาค 2 14 3" xfId="5816"/>
    <cellStyle name="เครื่องหมายจุลภาค 2 14 4" xfId="5644"/>
    <cellStyle name="เครื่องหมายจุลภาค 2 14 5" xfId="5833"/>
    <cellStyle name="เครื่องหมายจุลภาค 2 14 6" xfId="5627"/>
    <cellStyle name="เครื่องหมายจุลภาค 2 14 7" xfId="5850"/>
    <cellStyle name="เครื่องหมายจุลภาค 2 14 8" xfId="5610"/>
    <cellStyle name="เครื่องหมายจุลภาค 2 14 9" xfId="5867"/>
    <cellStyle name="เครื่องหมายจุลภาค 2 15" xfId="63"/>
    <cellStyle name="เครื่องหมายจุลภาค 2 15 10" xfId="5592"/>
    <cellStyle name="เครื่องหมายจุลภาค 2 15 11" xfId="5894"/>
    <cellStyle name="เครื่องหมายจุลภาค 2 15 12" xfId="5566"/>
    <cellStyle name="เครื่องหมายจุลภาค 2 15 13" xfId="5918"/>
    <cellStyle name="เครื่องหมายจุลภาค 2 15 14" xfId="5542"/>
    <cellStyle name="เครื่องหมายจุลภาค 2 15 2" xfId="4820"/>
    <cellStyle name="เครื่องหมายจุลภาค 2 15 3" xfId="5817"/>
    <cellStyle name="เครื่องหมายจุลภาค 2 15 4" xfId="5643"/>
    <cellStyle name="เครื่องหมายจุลภาค 2 15 5" xfId="5834"/>
    <cellStyle name="เครื่องหมายจุลภาค 2 15 6" xfId="5626"/>
    <cellStyle name="เครื่องหมายจุลภาค 2 15 7" xfId="5851"/>
    <cellStyle name="เครื่องหมายจุลภาค 2 15 8" xfId="5609"/>
    <cellStyle name="เครื่องหมายจุลภาค 2 15 9" xfId="5868"/>
    <cellStyle name="เครื่องหมายจุลภาค 2 16" xfId="64"/>
    <cellStyle name="เครื่องหมายจุลภาค 2 16 10" xfId="5591"/>
    <cellStyle name="เครื่องหมายจุลภาค 2 16 11" xfId="5895"/>
    <cellStyle name="เครื่องหมายจุลภาค 2 16 12" xfId="5565"/>
    <cellStyle name="เครื่องหมายจุลภาค 2 16 13" xfId="5919"/>
    <cellStyle name="เครื่องหมายจุลภาค 2 16 14" xfId="5541"/>
    <cellStyle name="เครื่องหมายจุลภาค 2 16 2" xfId="4821"/>
    <cellStyle name="เครื่องหมายจุลภาค 2 16 3" xfId="5818"/>
    <cellStyle name="เครื่องหมายจุลภาค 2 16 4" xfId="5642"/>
    <cellStyle name="เครื่องหมายจุลภาค 2 16 5" xfId="5835"/>
    <cellStyle name="เครื่องหมายจุลภาค 2 16 6" xfId="5625"/>
    <cellStyle name="เครื่องหมายจุลภาค 2 16 7" xfId="5852"/>
    <cellStyle name="เครื่องหมายจุลภาค 2 16 8" xfId="5608"/>
    <cellStyle name="เครื่องหมายจุลภาค 2 16 9" xfId="5869"/>
    <cellStyle name="เครื่องหมายจุลภาค 2 17" xfId="66"/>
    <cellStyle name="เครื่องหมายจุลภาค 2 17 10" xfId="5590"/>
    <cellStyle name="เครื่องหมายจุลภาค 2 17 11" xfId="5896"/>
    <cellStyle name="เครื่องหมายจุลภาค 2 17 12" xfId="5564"/>
    <cellStyle name="เครื่องหมายจุลภาค 2 17 13" xfId="5920"/>
    <cellStyle name="เครื่องหมายจุลภาค 2 17 14" xfId="5540"/>
    <cellStyle name="เครื่องหมายจุลภาค 2 17 2" xfId="4822"/>
    <cellStyle name="เครื่องหมายจุลภาค 2 17 3" xfId="5819"/>
    <cellStyle name="เครื่องหมายจุลภาค 2 17 4" xfId="5641"/>
    <cellStyle name="เครื่องหมายจุลภาค 2 17 5" xfId="5836"/>
    <cellStyle name="เครื่องหมายจุลภาค 2 17 6" xfId="5624"/>
    <cellStyle name="เครื่องหมายจุลภาค 2 17 7" xfId="5853"/>
    <cellStyle name="เครื่องหมายจุลภาค 2 17 8" xfId="5607"/>
    <cellStyle name="เครื่องหมายจุลภาค 2 17 9" xfId="5870"/>
    <cellStyle name="เครื่องหมายจุลภาค 2 18" xfId="65"/>
    <cellStyle name="เครื่องหมายจุลภาค 2 18 10" xfId="5589"/>
    <cellStyle name="เครื่องหมายจุลภาค 2 18 11" xfId="5897"/>
    <cellStyle name="เครื่องหมายจุลภาค 2 18 12" xfId="5563"/>
    <cellStyle name="เครื่องหมายจุลภาค 2 18 13" xfId="5921"/>
    <cellStyle name="เครื่องหมายจุลภาค 2 18 14" xfId="5539"/>
    <cellStyle name="เครื่องหมายจุลภาค 2 18 2" xfId="4823"/>
    <cellStyle name="เครื่องหมายจุลภาค 2 18 3" xfId="5820"/>
    <cellStyle name="เครื่องหมายจุลภาค 2 18 4" xfId="5640"/>
    <cellStyle name="เครื่องหมายจุลภาค 2 18 5" xfId="5837"/>
    <cellStyle name="เครื่องหมายจุลภาค 2 18 6" xfId="5623"/>
    <cellStyle name="เครื่องหมายจุลภาค 2 18 7" xfId="5854"/>
    <cellStyle name="เครื่องหมายจุลภาค 2 18 8" xfId="5606"/>
    <cellStyle name="เครื่องหมายจุลภาค 2 18 9" xfId="5871"/>
    <cellStyle name="เครื่องหมายจุลภาค 2 19" xfId="67"/>
    <cellStyle name="เครื่องหมายจุลภาค 2 19 10" xfId="5588"/>
    <cellStyle name="เครื่องหมายจุลภาค 2 19 11" xfId="5898"/>
    <cellStyle name="เครื่องหมายจุลภาค 2 19 12" xfId="5562"/>
    <cellStyle name="เครื่องหมายจุลภาค 2 19 13" xfId="5922"/>
    <cellStyle name="เครื่องหมายจุลภาค 2 19 14" xfId="5538"/>
    <cellStyle name="เครื่องหมายจุลภาค 2 19 2" xfId="4824"/>
    <cellStyle name="เครื่องหมายจุลภาค 2 19 3" xfId="5821"/>
    <cellStyle name="เครื่องหมายจุลภาค 2 19 4" xfId="5639"/>
    <cellStyle name="เครื่องหมายจุลภาค 2 19 5" xfId="5838"/>
    <cellStyle name="เครื่องหมายจุลภาค 2 19 6" xfId="5622"/>
    <cellStyle name="เครื่องหมายจุลภาค 2 19 7" xfId="5855"/>
    <cellStyle name="เครื่องหมายจุลภาค 2 19 8" xfId="5605"/>
    <cellStyle name="เครื่องหมายจุลภาค 2 19 9" xfId="5872"/>
    <cellStyle name="เครื่องหมายจุลภาค 2 2" xfId="33"/>
    <cellStyle name="เครื่องหมายจุลภาค 2 2 10" xfId="4826"/>
    <cellStyle name="เครื่องหมายจุลภาค 2 2 11" xfId="4827"/>
    <cellStyle name="เครื่องหมายจุลภาค 2 2 12" xfId="4828"/>
    <cellStyle name="เครื่องหมายจุลภาค 2 2 13" xfId="4829"/>
    <cellStyle name="เครื่องหมายจุลภาค 2 2 14" xfId="4830"/>
    <cellStyle name="เครื่องหมายจุลภาค 2 2 15" xfId="4831"/>
    <cellStyle name="เครื่องหมายจุลภาค 2 2 16" xfId="4832"/>
    <cellStyle name="เครื่องหมายจุลภาค 2 2 17" xfId="4833"/>
    <cellStyle name="เครื่องหมายจุลภาค 2 2 18" xfId="4834"/>
    <cellStyle name="เครื่องหมายจุลภาค 2 2 19" xfId="4835"/>
    <cellStyle name="เครื่องหมายจุลภาค 2 2 2" xfId="18"/>
    <cellStyle name="เครื่องหมายจุลภาค 2 2 2 10" xfId="5582"/>
    <cellStyle name="เครื่องหมายจุลภาค 2 2 2 11" xfId="5909"/>
    <cellStyle name="เครื่องหมายจุลภาค 2 2 2 12" xfId="5559"/>
    <cellStyle name="เครื่องหมายจุลภาค 2 2 2 13" xfId="5934"/>
    <cellStyle name="เครื่องหมายจุลภาค 2 2 2 14" xfId="5535"/>
    <cellStyle name="เครื่องหมายจุลภาค 2 2 2 2" xfId="4836"/>
    <cellStyle name="เครื่องหมายจุลภาค 2 2 2 3" xfId="5826"/>
    <cellStyle name="เครื่องหมายจุลภาค 2 2 2 4" xfId="5634"/>
    <cellStyle name="เครื่องหมายจุลภาค 2 2 2 5" xfId="5840"/>
    <cellStyle name="เครื่องหมายจุลภาค 2 2 2 6" xfId="5617"/>
    <cellStyle name="เครื่องหมายจุลภาค 2 2 2 7" xfId="5858"/>
    <cellStyle name="เครื่องหมายจุลภาค 2 2 2 8" xfId="5600"/>
    <cellStyle name="เครื่องหมายจุลภาค 2 2 2 9" xfId="5885"/>
    <cellStyle name="เครื่องหมายจุลภาค 2 2 20" xfId="4837"/>
    <cellStyle name="เครื่องหมายจุลภาค 2 2 21" xfId="4838"/>
    <cellStyle name="เครื่องหมายจุลภาค 2 2 22" xfId="4839"/>
    <cellStyle name="เครื่องหมายจุลภาค 2 2 23" xfId="4840"/>
    <cellStyle name="เครื่องหมายจุลภาค 2 2 24" xfId="4841"/>
    <cellStyle name="เครื่องหมายจุลภาค 2 2 25" xfId="4842"/>
    <cellStyle name="เครื่องหมายจุลภาค 2 2 26" xfId="4843"/>
    <cellStyle name="เครื่องหมายจุลภาค 2 2 27" xfId="4844"/>
    <cellStyle name="เครื่องหมายจุลภาค 2 2 28" xfId="4845"/>
    <cellStyle name="เครื่องหมายจุลภาค 2 2 29" xfId="4846"/>
    <cellStyle name="เครื่องหมายจุลภาค 2 2 3" xfId="4825"/>
    <cellStyle name="เครื่องหมายจุลภาค 2 2 30" xfId="4847"/>
    <cellStyle name="เครื่องหมายจุลภาค 2 2 31" xfId="4848"/>
    <cellStyle name="เครื่องหมายจุลภาค 2 2 32" xfId="4849"/>
    <cellStyle name="เครื่องหมายจุลภาค 2 2 33" xfId="4850"/>
    <cellStyle name="เครื่องหมายจุลภาค 2 2 34" xfId="4851"/>
    <cellStyle name="เครื่องหมายจุลภาค 2 2 35" xfId="4852"/>
    <cellStyle name="เครื่องหมายจุลภาค 2 2 36" xfId="4853"/>
    <cellStyle name="เครื่องหมายจุลภาค 2 2 37" xfId="4854"/>
    <cellStyle name="เครื่องหมายจุลภาค 2 2 38" xfId="4855"/>
    <cellStyle name="เครื่องหมายจุลภาค 2 2 39" xfId="4856"/>
    <cellStyle name="เครื่องหมายจุลภาค 2 2 4" xfId="4857"/>
    <cellStyle name="เครื่องหมายจุลภาค 2 2 40" xfId="4858"/>
    <cellStyle name="เครื่องหมายจุลภาค 2 2 41" xfId="4859"/>
    <cellStyle name="เครื่องหมายจุลภาค 2 2 42" xfId="4860"/>
    <cellStyle name="เครื่องหมายจุลภาค 2 2 43" xfId="4861"/>
    <cellStyle name="เครื่องหมายจุลภาค 2 2 44" xfId="4862"/>
    <cellStyle name="เครื่องหมายจุลภาค 2 2 45" xfId="4863"/>
    <cellStyle name="เครื่องหมายจุลภาค 2 2 46" xfId="4864"/>
    <cellStyle name="เครื่องหมายจุลภาค 2 2 47" xfId="4865"/>
    <cellStyle name="เครื่องหมายจุลภาค 2 2 48" xfId="4866"/>
    <cellStyle name="เครื่องหมายจุลภาค 2 2 49" xfId="4867"/>
    <cellStyle name="เครื่องหมายจุลภาค 2 2 5" xfId="4868"/>
    <cellStyle name="เครื่องหมายจุลภาค 2 2 50" xfId="4869"/>
    <cellStyle name="เครื่องหมายจุลภาค 2 2 51" xfId="4870"/>
    <cellStyle name="เครื่องหมายจุลภาค 2 2 52" xfId="4871"/>
    <cellStyle name="เครื่องหมายจุลภาค 2 2 53" xfId="4872"/>
    <cellStyle name="เครื่องหมายจุลภาค 2 2 54" xfId="4873"/>
    <cellStyle name="เครื่องหมายจุลภาค 2 2 55" xfId="4874"/>
    <cellStyle name="เครื่องหมายจุลภาค 2 2 56" xfId="4875"/>
    <cellStyle name="เครื่องหมายจุลภาค 2 2 57" xfId="4876"/>
    <cellStyle name="เครื่องหมายจุลภาค 2 2 58" xfId="4877"/>
    <cellStyle name="เครื่องหมายจุลภาค 2 2 59" xfId="4878"/>
    <cellStyle name="เครื่องหมายจุลภาค 2 2 6" xfId="4879"/>
    <cellStyle name="เครื่องหมายจุลภาค 2 2 60" xfId="4880"/>
    <cellStyle name="เครื่องหมายจุลภาค 2 2 61" xfId="4881"/>
    <cellStyle name="เครื่องหมายจุลภาค 2 2 62" xfId="4882"/>
    <cellStyle name="เครื่องหมายจุลภาค 2 2 63" xfId="4883"/>
    <cellStyle name="เครื่องหมายจุลภาค 2 2 64" xfId="4884"/>
    <cellStyle name="เครื่องหมายจุลภาค 2 2 65" xfId="4885"/>
    <cellStyle name="เครื่องหมายจุลภาค 2 2 66" xfId="4886"/>
    <cellStyle name="เครื่องหมายจุลภาค 2 2 67" xfId="4887"/>
    <cellStyle name="เครื่องหมายจุลภาค 2 2 68" xfId="4888"/>
    <cellStyle name="เครื่องหมายจุลภาค 2 2 69" xfId="4889"/>
    <cellStyle name="เครื่องหมายจุลภาค 2 2 7" xfId="4890"/>
    <cellStyle name="เครื่องหมายจุลภาค 2 2 70" xfId="4891"/>
    <cellStyle name="เครื่องหมายจุลภาค 2 2 71" xfId="4892"/>
    <cellStyle name="เครื่องหมายจุลภาค 2 2 72" xfId="4893"/>
    <cellStyle name="เครื่องหมายจุลภาค 2 2 73" xfId="4894"/>
    <cellStyle name="เครื่องหมายจุลภาค 2 2 74" xfId="4895"/>
    <cellStyle name="เครื่องหมายจุลภาค 2 2 75" xfId="4896"/>
    <cellStyle name="เครื่องหมายจุลภาค 2 2 76" xfId="4897"/>
    <cellStyle name="เครื่องหมายจุลภาค 2 2 77" xfId="4898"/>
    <cellStyle name="เครื่องหมายจุลภาค 2 2 78" xfId="4899"/>
    <cellStyle name="เครื่องหมายจุลภาค 2 2 79" xfId="4900"/>
    <cellStyle name="เครื่องหมายจุลภาค 2 2 8" xfId="4901"/>
    <cellStyle name="เครื่องหมายจุลภาค 2 2 80" xfId="4902"/>
    <cellStyle name="เครื่องหมายจุลภาค 2 2 81" xfId="4903"/>
    <cellStyle name="เครื่องหมายจุลภาค 2 2 82" xfId="5822"/>
    <cellStyle name="เครื่องหมายจุลภาค 2 2 83" xfId="5638"/>
    <cellStyle name="เครื่องหมายจุลภาค 2 2 84" xfId="5839"/>
    <cellStyle name="เครื่องหมายจุลภาค 2 2 85" xfId="5621"/>
    <cellStyle name="เครื่องหมายจุลภาค 2 2 86" xfId="5856"/>
    <cellStyle name="เครื่องหมายจุลภาค 2 2 87" xfId="5604"/>
    <cellStyle name="เครื่องหมายจุลภาค 2 2 88" xfId="5873"/>
    <cellStyle name="เครื่องหมายจุลภาค 2 2 89" xfId="5587"/>
    <cellStyle name="เครื่องหมายจุลภาค 2 2 9" xfId="4904"/>
    <cellStyle name="เครื่องหมายจุลภาค 2 2 90" xfId="5899"/>
    <cellStyle name="เครื่องหมายจุลภาค 2 2 91" xfId="5561"/>
    <cellStyle name="เครื่องหมายจุลภาค 2 2 92" xfId="5923"/>
    <cellStyle name="เครื่องหมายจุลภาค 2 2 93" xfId="5537"/>
    <cellStyle name="เครื่องหมายจุลภาค 2 20" xfId="4814"/>
    <cellStyle name="เครื่องหมายจุลภาค 2 21" xfId="4906"/>
    <cellStyle name="เครื่องหมายจุลภาค 2 22" xfId="4907"/>
    <cellStyle name="เครื่องหมายจุลภาค 2 23" xfId="4908"/>
    <cellStyle name="เครื่องหมายจุลภาค 2 24" xfId="4909"/>
    <cellStyle name="เครื่องหมายจุลภาค 2 25" xfId="4910"/>
    <cellStyle name="เครื่องหมายจุลภาค 2 26" xfId="4911"/>
    <cellStyle name="เครื่องหมายจุลภาค 2 27" xfId="4912"/>
    <cellStyle name="เครื่องหมายจุลภาค 2 28" xfId="4913"/>
    <cellStyle name="เครื่องหมายจุลภาค 2 29" xfId="4914"/>
    <cellStyle name="เครื่องหมายจุลภาค 2 3" xfId="19"/>
    <cellStyle name="เครื่องหมายจุลภาค 2 3 10" xfId="5519"/>
    <cellStyle name="เครื่องหมายจุลภาค 2 3 11" xfId="5947"/>
    <cellStyle name="เครื่องหมายจุลภาค 2 3 12" xfId="5508"/>
    <cellStyle name="เครื่องหมายจุลภาค 2 3 13" xfId="5958"/>
    <cellStyle name="เครื่องหมายจุลภาค 2 3 14" xfId="5497"/>
    <cellStyle name="เครื่องหมายจุลภาค 2 3 15" xfId="38"/>
    <cellStyle name="เครื่องหมายจุลภาค 2 3 2" xfId="4915"/>
    <cellStyle name="เครื่องหมายจุลภาค 2 3 3" xfId="5874"/>
    <cellStyle name="เครื่องหมายจุลภาค 2 3 4" xfId="5585"/>
    <cellStyle name="เครื่องหมายจุลภาค 2 3 5" xfId="5900"/>
    <cellStyle name="เครื่องหมายจุลภาค 2 3 6" xfId="5560"/>
    <cellStyle name="เครื่องหมายจุลภาค 2 3 7" xfId="5924"/>
    <cellStyle name="เครื่องหมายจุลภาค 2 3 8" xfId="5536"/>
    <cellStyle name="เครื่องหมายจุลภาค 2 3 9" xfId="5936"/>
    <cellStyle name="เครื่องหมายจุลภาค 2 30" xfId="4916"/>
    <cellStyle name="เครื่องหมายจุลภาค 2 31" xfId="4917"/>
    <cellStyle name="เครื่องหมายจุลภาค 2 32" xfId="4918"/>
    <cellStyle name="เครื่องหมายจุลภาค 2 33" xfId="4919"/>
    <cellStyle name="เครื่องหมายจุลภาค 2 34" xfId="4920"/>
    <cellStyle name="เครื่องหมายจุลภาค 2 35" xfId="4921"/>
    <cellStyle name="เครื่องหมายจุลภาค 2 36" xfId="4922"/>
    <cellStyle name="เครื่องหมายจุลภาค 2 37" xfId="4923"/>
    <cellStyle name="เครื่องหมายจุลภาค 2 38" xfId="4924"/>
    <cellStyle name="เครื่องหมายจุลภาค 2 39" xfId="4925"/>
    <cellStyle name="เครื่องหมายจุลภาค 2 4" xfId="39"/>
    <cellStyle name="เครื่องหมายจุลภาค 2 4 10" xfId="5518"/>
    <cellStyle name="เครื่องหมายจุลภาค 2 4 11" xfId="5949"/>
    <cellStyle name="เครื่องหมายจุลภาค 2 4 12" xfId="5507"/>
    <cellStyle name="เครื่องหมายจุลภาค 2 4 13" xfId="5963"/>
    <cellStyle name="เครื่องหมายจุลภาค 2 4 14" xfId="5495"/>
    <cellStyle name="เครื่องหมายจุลภาค 2 4 2" xfId="4926"/>
    <cellStyle name="เครื่องหมายจุลภาค 2 4 3" xfId="5878"/>
    <cellStyle name="เครื่องหมายจุลภาค 2 4 4" xfId="5581"/>
    <cellStyle name="เครื่องหมายจุลภาค 2 4 5" xfId="5901"/>
    <cellStyle name="เครื่องหมายจุลภาค 2 4 6" xfId="5558"/>
    <cellStyle name="เครื่องหมายจุลภาค 2 4 7" xfId="5925"/>
    <cellStyle name="เครื่องหมายจุลภาค 2 4 8" xfId="5534"/>
    <cellStyle name="เครื่องหมายจุลภาค 2 4 9" xfId="5938"/>
    <cellStyle name="เครื่องหมายจุลภาค 2 40" xfId="5811"/>
    <cellStyle name="เครื่องหมายจุลภาค 2 41" xfId="5649"/>
    <cellStyle name="เครื่องหมายจุลภาค 2 42" xfId="5828"/>
    <cellStyle name="เครื่องหมายจุลภาค 2 43" xfId="5632"/>
    <cellStyle name="เครื่องหมายจุลภาค 2 44" xfId="5845"/>
    <cellStyle name="เครื่องหมายจุลภาค 2 45" xfId="5615"/>
    <cellStyle name="เครื่องหมายจุลภาค 2 46" xfId="5862"/>
    <cellStyle name="เครื่องหมายจุลภาค 2 47" xfId="5598"/>
    <cellStyle name="เครื่องหมายจุลภาค 2 48" xfId="5888"/>
    <cellStyle name="เครื่องหมายจุลภาค 2 49" xfId="5573"/>
    <cellStyle name="เครื่องหมายจุลภาค 2 5" xfId="41"/>
    <cellStyle name="เครื่องหมายจุลภาค 2 5 10" xfId="5517"/>
    <cellStyle name="เครื่องหมายจุลภาค 2 5 11" xfId="5950"/>
    <cellStyle name="เครื่องหมายจุลภาค 2 5 12" xfId="5506"/>
    <cellStyle name="เครื่องหมายจุลภาค 2 5 13" xfId="5964"/>
    <cellStyle name="เครื่องหมายจุลภาค 2 5 14" xfId="5492"/>
    <cellStyle name="เครื่องหมายจุลภาค 2 5 2" xfId="4927"/>
    <cellStyle name="เครื่องหมายจุลภาค 2 5 3" xfId="5879"/>
    <cellStyle name="เครื่องหมายจุลภาค 2 5 4" xfId="5580"/>
    <cellStyle name="เครื่องหมายจุลภาค 2 5 5" xfId="5902"/>
    <cellStyle name="เครื่องหมายจุลภาค 2 5 6" xfId="5557"/>
    <cellStyle name="เครื่องหมายจุลภาค 2 5 7" xfId="5926"/>
    <cellStyle name="เครื่องหมายจุลภาค 2 5 8" xfId="5533"/>
    <cellStyle name="เครื่องหมายจุลภาค 2 5 9" xfId="5939"/>
    <cellStyle name="เครื่องหมายจุลภาค 2 50" xfId="5912"/>
    <cellStyle name="เครื่องหมายจุลภาค 2 51" xfId="5549"/>
    <cellStyle name="เครื่องหมายจุลภาค 2 6" xfId="43"/>
    <cellStyle name="เครื่องหมายจุลภาค 2 6 10" xfId="5516"/>
    <cellStyle name="เครื่องหมายจุลภาค 2 6 11" xfId="5951"/>
    <cellStyle name="เครื่องหมายจุลภาค 2 6 12" xfId="5505"/>
    <cellStyle name="เครื่องหมายจุลภาค 2 6 13" xfId="5966"/>
    <cellStyle name="เครื่องหมายจุลภาค 2 6 14" xfId="5489"/>
    <cellStyle name="เครื่องหมายจุลภาค 2 6 2" xfId="4928"/>
    <cellStyle name="เครื่องหมายจุลภาค 2 6 3" xfId="5880"/>
    <cellStyle name="เครื่องหมายจุลภาค 2 6 4" xfId="5579"/>
    <cellStyle name="เครื่องหมายจุลภาค 2 6 5" xfId="5903"/>
    <cellStyle name="เครื่องหมายจุลภาค 2 6 6" xfId="5556"/>
    <cellStyle name="เครื่องหมายจุลภาค 2 6 7" xfId="5928"/>
    <cellStyle name="เครื่องหมายจุลภาค 2 6 8" xfId="5531"/>
    <cellStyle name="เครื่องหมายจุลภาค 2 6 9" xfId="5941"/>
    <cellStyle name="เครื่องหมายจุลภาค 2 7" xfId="45"/>
    <cellStyle name="เครื่องหมายจุลภาค 2 7 10" xfId="5515"/>
    <cellStyle name="เครื่องหมายจุลภาค 2 7 11" xfId="5952"/>
    <cellStyle name="เครื่องหมายจุลภาค 2 7 12" xfId="5504"/>
    <cellStyle name="เครื่องหมายจุลภาค 2 7 13" xfId="5967"/>
    <cellStyle name="เครื่องหมายจุลภาค 2 7 14" xfId="5488"/>
    <cellStyle name="เครื่องหมายจุลภาค 2 7 2" xfId="4929"/>
    <cellStyle name="เครื่องหมายจุลภาค 2 7 3" xfId="5881"/>
    <cellStyle name="เครื่องหมายจุลภาค 2 7 4" xfId="5578"/>
    <cellStyle name="เครื่องหมายจุลภาค 2 7 5" xfId="5904"/>
    <cellStyle name="เครื่องหมายจุลภาค 2 7 6" xfId="5555"/>
    <cellStyle name="เครื่องหมายจุลภาค 2 7 7" xfId="5929"/>
    <cellStyle name="เครื่องหมายจุลภาค 2 7 8" xfId="5530"/>
    <cellStyle name="เครื่องหมายจุลภาค 2 7 9" xfId="5942"/>
    <cellStyle name="เครื่องหมายจุลภาค 2 8" xfId="48"/>
    <cellStyle name="เครื่องหมายจุลภาค 2 8 10" xfId="5514"/>
    <cellStyle name="เครื่องหมายจุลภาค 2 8 11" xfId="5953"/>
    <cellStyle name="เครื่องหมายจุลภาค 2 8 12" xfId="5503"/>
    <cellStyle name="เครื่องหมายจุลภาค 2 8 13" xfId="5968"/>
    <cellStyle name="เครื่องหมายจุลภาค 2 8 14" xfId="5487"/>
    <cellStyle name="เครื่องหมายจุลภาค 2 8 2" xfId="4930"/>
    <cellStyle name="เครื่องหมายจุลภาค 2 8 3" xfId="5882"/>
    <cellStyle name="เครื่องหมายจุลภาค 2 8 4" xfId="5577"/>
    <cellStyle name="เครื่องหมายจุลภาค 2 8 5" xfId="5905"/>
    <cellStyle name="เครื่องหมายจุลภาค 2 8 6" xfId="5554"/>
    <cellStyle name="เครื่องหมายจุลภาค 2 8 7" xfId="5930"/>
    <cellStyle name="เครื่องหมายจุลภาค 2 8 8" xfId="5529"/>
    <cellStyle name="เครื่องหมายจุลภาค 2 8 9" xfId="5943"/>
    <cellStyle name="เครื่องหมายจุลภาค 2 9" xfId="49"/>
    <cellStyle name="เครื่องหมายจุลภาค 2 9 10" xfId="5512"/>
    <cellStyle name="เครื่องหมายจุลภาค 2 9 11" xfId="5955"/>
    <cellStyle name="เครื่องหมายจุลภาค 2 9 12" xfId="5500"/>
    <cellStyle name="เครื่องหมายจุลภาค 2 9 13" xfId="5970"/>
    <cellStyle name="เครื่องหมายจุลภาค 2 9 14" xfId="5485"/>
    <cellStyle name="เครื่องหมายจุลภาค 2 9 2" xfId="4931"/>
    <cellStyle name="เครื่องหมายจุลภาค 2 9 3" xfId="5883"/>
    <cellStyle name="เครื่องหมายจุลภาค 2 9 4" xfId="5576"/>
    <cellStyle name="เครื่องหมายจุลภาค 2 9 5" xfId="5907"/>
    <cellStyle name="เครื่องหมายจุลภาค 2 9 6" xfId="5552"/>
    <cellStyle name="เครื่องหมายจุลภาค 2 9 7" xfId="5932"/>
    <cellStyle name="เครื่องหมายจุลภาค 2 9 8" xfId="5527"/>
    <cellStyle name="เครื่องหมายจุลภาค 2 9 9" xfId="5944"/>
    <cellStyle name="เครื่องหมายจุลภาค 3 10" xfId="5526"/>
    <cellStyle name="เครื่องหมายจุลภาค 3 11" xfId="5945"/>
    <cellStyle name="เครื่องหมายจุลภาค 3 12" xfId="5511"/>
    <cellStyle name="เครื่องหมายจุลภาค 3 13" xfId="5956"/>
    <cellStyle name="เครื่องหมายจุลภาค 3 14" xfId="5499"/>
    <cellStyle name="เครื่องหมายจุลภาค 3 15" xfId="5971"/>
    <cellStyle name="เครื่องหมายจุลภาค 3 16" xfId="5484"/>
    <cellStyle name="เครื่องหมายจุลภาค 3 2" xfId="20"/>
    <cellStyle name="เครื่องหมายจุลภาค 3 2 2" xfId="4932"/>
    <cellStyle name="เครื่องหมายจุลภาค 3 3" xfId="4934"/>
    <cellStyle name="เครื่องหมายจุลภาค 3 4" xfId="4935"/>
    <cellStyle name="เครื่องหมายจุลภาค 3 5" xfId="5884"/>
    <cellStyle name="เครื่องหมายจุลภาค 3 6" xfId="5575"/>
    <cellStyle name="เครื่องหมายจุลภาค 3 7" xfId="5908"/>
    <cellStyle name="เครื่องหมายจุลภาค 3 8" xfId="5551"/>
    <cellStyle name="เครื่องหมายจุลภาค 3 9" xfId="5933"/>
    <cellStyle name="เครื่องหมายจุลภาค 4" xfId="6097"/>
    <cellStyle name="เครื่องหมายจุลภาค 4 10" xfId="4937"/>
    <cellStyle name="เครื่องหมายจุลภาค 4 11" xfId="4938"/>
    <cellStyle name="เครื่องหมายจุลภาค 4 12" xfId="4939"/>
    <cellStyle name="เครื่องหมายจุลภาค 4 13" xfId="4940"/>
    <cellStyle name="เครื่องหมายจุลภาค 4 14" xfId="4941"/>
    <cellStyle name="เครื่องหมายจุลภาค 4 15" xfId="4942"/>
    <cellStyle name="เครื่องหมายจุลภาค 4 16" xfId="4943"/>
    <cellStyle name="เครื่องหมายจุลภาค 4 17" xfId="4944"/>
    <cellStyle name="เครื่องหมายจุลภาค 4 18" xfId="4945"/>
    <cellStyle name="เครื่องหมายจุลภาค 4 19" xfId="4946"/>
    <cellStyle name="เครื่องหมายจุลภาค 4 2" xfId="4936"/>
    <cellStyle name="เครื่องหมายจุลภาค 4 20" xfId="4948"/>
    <cellStyle name="เครื่องหมายจุลภาค 4 21" xfId="4949"/>
    <cellStyle name="เครื่องหมายจุลภาค 4 22" xfId="4950"/>
    <cellStyle name="เครื่องหมายจุลภาค 4 23" xfId="4951"/>
    <cellStyle name="เครื่องหมายจุลภาค 4 24" xfId="4952"/>
    <cellStyle name="เครื่องหมายจุลภาค 4 25" xfId="4953"/>
    <cellStyle name="เครื่องหมายจุลภาค 4 26" xfId="4954"/>
    <cellStyle name="เครื่องหมายจุลภาค 4 27" xfId="4955"/>
    <cellStyle name="เครื่องหมายจุลภาค 4 28" xfId="4956"/>
    <cellStyle name="เครื่องหมายจุลภาค 4 29" xfId="4957"/>
    <cellStyle name="เครื่องหมายจุลภาค 4 3" xfId="4958"/>
    <cellStyle name="เครื่องหมายจุลภาค 4 30" xfId="4959"/>
    <cellStyle name="เครื่องหมายจุลภาค 4 31" xfId="4960"/>
    <cellStyle name="เครื่องหมายจุลภาค 4 32" xfId="4961"/>
    <cellStyle name="เครื่องหมายจุลภาค 4 33" xfId="4962"/>
    <cellStyle name="เครื่องหมายจุลภาค 4 34" xfId="5886"/>
    <cellStyle name="เครื่องหมายจุลภาค 4 35" xfId="5571"/>
    <cellStyle name="เครื่องหมายจุลภาค 4 36" xfId="5910"/>
    <cellStyle name="เครื่องหมายจุลภาค 4 37" xfId="5547"/>
    <cellStyle name="เครื่องหมายจุลภาค 4 38" xfId="5935"/>
    <cellStyle name="เครื่องหมายจุลภาค 4 39" xfId="5525"/>
    <cellStyle name="เครื่องหมายจุลภาค 4 4" xfId="21"/>
    <cellStyle name="เครื่องหมายจุลภาค 4 4 2" xfId="4963"/>
    <cellStyle name="เครื่องหมายจุลภาค 4 40" xfId="5946"/>
    <cellStyle name="เครื่องหมายจุลภาค 4 41" xfId="5509"/>
    <cellStyle name="เครื่องหมายจุลภาค 4 42" xfId="5957"/>
    <cellStyle name="เครื่องหมายจุลภาค 4 43" xfId="5498"/>
    <cellStyle name="เครื่องหมายจุลภาค 4 44" xfId="5972"/>
    <cellStyle name="เครื่องหมายจุลภาค 4 45" xfId="5483"/>
    <cellStyle name="เครื่องหมายจุลภาค 4 5" xfId="4964"/>
    <cellStyle name="เครื่องหมายจุลภาค 4 6" xfId="4965"/>
    <cellStyle name="เครื่องหมายจุลภาค 4 7" xfId="4966"/>
    <cellStyle name="เครื่องหมายจุลภาค 4 8" xfId="4967"/>
    <cellStyle name="เครื่องหมายจุลภาค 4 9" xfId="4968"/>
    <cellStyle name="เครื่องหมายจุลภาค 5" xfId="22"/>
    <cellStyle name="เครื่องหมายจุลภาค 5 10" xfId="5501"/>
    <cellStyle name="เครื่องหมายจุลภาค 5 11" xfId="5969"/>
    <cellStyle name="เครื่องหมายจุลภาค 5 12" xfId="5486"/>
    <cellStyle name="เครื่องหมายจุลภาค 5 13" xfId="5978"/>
    <cellStyle name="เครื่องหมายจุลภาค 5 14" xfId="5477"/>
    <cellStyle name="เครื่องหมายจุลภาค 5 2" xfId="23"/>
    <cellStyle name="เครื่องหมายจุลภาค 5 2 10" xfId="4970"/>
    <cellStyle name="เครื่องหมายจุลภาค 5 2 11" xfId="4971"/>
    <cellStyle name="เครื่องหมายจุลภาค 5 2 12" xfId="4972"/>
    <cellStyle name="เครื่องหมายจุลภาค 5 2 13" xfId="4973"/>
    <cellStyle name="เครื่องหมายจุลภาค 5 2 14" xfId="4974"/>
    <cellStyle name="เครื่องหมายจุลภาค 5 2 15" xfId="4975"/>
    <cellStyle name="เครื่องหมายจุลภาค 5 2 16" xfId="4976"/>
    <cellStyle name="เครื่องหมายจุลภาค 5 2 17" xfId="4977"/>
    <cellStyle name="เครื่องหมายจุลภาค 5 2 18" xfId="4978"/>
    <cellStyle name="เครื่องหมายจุลภาค 5 2 19" xfId="4979"/>
    <cellStyle name="เครื่องหมายจุลภาค 5 2 2" xfId="4980"/>
    <cellStyle name="เครื่องหมายจุลภาค 5 2 20" xfId="4981"/>
    <cellStyle name="เครื่องหมายจุลภาค 5 2 21" xfId="4982"/>
    <cellStyle name="เครื่องหมายจุลภาค 5 2 22" xfId="4983"/>
    <cellStyle name="เครื่องหมายจุลภาค 5 2 23" xfId="4984"/>
    <cellStyle name="เครื่องหมายจุลภาค 5 2 24" xfId="4985"/>
    <cellStyle name="เครื่องหมายจุลภาค 5 2 25" xfId="4986"/>
    <cellStyle name="เครื่องหมายจุลภาค 5 2 26" xfId="4987"/>
    <cellStyle name="เครื่องหมายจุลภาค 5 2 27" xfId="4988"/>
    <cellStyle name="เครื่องหมายจุลภาค 5 2 28" xfId="4989"/>
    <cellStyle name="เครื่องหมายจุลภาค 5 2 29" xfId="4990"/>
    <cellStyle name="เครื่องหมายจุลภาค 5 2 3" xfId="4991"/>
    <cellStyle name="เครื่องหมายจุลภาค 5 2 30" xfId="4992"/>
    <cellStyle name="เครื่องหมายจุลภาค 5 2 31" xfId="4993"/>
    <cellStyle name="เครื่องหมายจุลภาค 5 2 32" xfId="4994"/>
    <cellStyle name="เครื่องหมายจุลภาค 5 2 33" xfId="4995"/>
    <cellStyle name="เครื่องหมายจุลภาค 5 2 34" xfId="4996"/>
    <cellStyle name="เครื่องหมายจุลภาค 5 2 35" xfId="4997"/>
    <cellStyle name="เครื่องหมายจุลภาค 5 2 36" xfId="4969"/>
    <cellStyle name="เครื่องหมายจุลภาค 5 2 4" xfId="4998"/>
    <cellStyle name="เครื่องหมายจุลภาค 5 2 5" xfId="4999"/>
    <cellStyle name="เครื่องหมายจุลภาค 5 2 6" xfId="5000"/>
    <cellStyle name="เครื่องหมายจุลภาค 5 2 7" xfId="5001"/>
    <cellStyle name="เครื่องหมายจุลภาค 5 2 8" xfId="5002"/>
    <cellStyle name="เครื่องหมายจุลภาค 5 2 9" xfId="5003"/>
    <cellStyle name="เครื่องหมายจุลภาค 5 3" xfId="5906"/>
    <cellStyle name="เครื่องหมายจุลภาค 5 4" xfId="5553"/>
    <cellStyle name="เครื่องหมายจุลภาค 5 5" xfId="5931"/>
    <cellStyle name="เครื่องหมายจุลภาค 5 6" xfId="5528"/>
    <cellStyle name="เครื่องหมายจุลภาค 5 7" xfId="5940"/>
    <cellStyle name="เครื่องหมายจุลภาค 5 8" xfId="5510"/>
    <cellStyle name="เครื่องหมายจุลภาค 5 9" xfId="5954"/>
    <cellStyle name="เครื่องหมายจุลภาค 55" xfId="5743"/>
    <cellStyle name="เครื่องหมายจุลภาค 6" xfId="24"/>
    <cellStyle name="เครื่องหมายจุลภาค 6 10" xfId="5005"/>
    <cellStyle name="เครื่องหมายจุลภาค 6 100" xfId="5006"/>
    <cellStyle name="เครื่องหมายจุลภาค 6 101" xfId="5007"/>
    <cellStyle name="เครื่องหมายจุลภาค 6 102" xfId="5008"/>
    <cellStyle name="เครื่องหมายจุลภาค 6 103" xfId="5009"/>
    <cellStyle name="เครื่องหมายจุลภาค 6 104" xfId="5010"/>
    <cellStyle name="เครื่องหมายจุลภาค 6 105" xfId="5011"/>
    <cellStyle name="เครื่องหมายจุลภาค 6 106" xfId="5012"/>
    <cellStyle name="เครื่องหมายจุลภาค 6 107" xfId="5013"/>
    <cellStyle name="เครื่องหมายจุลภาค 6 108" xfId="5014"/>
    <cellStyle name="เครื่องหมายจุลภาค 6 109" xfId="5015"/>
    <cellStyle name="เครื่องหมายจุลภาค 6 11" xfId="5016"/>
    <cellStyle name="เครื่องหมายจุลภาค 6 110" xfId="5017"/>
    <cellStyle name="เครื่องหมายจุลภาค 6 111" xfId="5018"/>
    <cellStyle name="เครื่องหมายจุลภาค 6 112" xfId="5019"/>
    <cellStyle name="เครื่องหมายจุลภาค 6 113" xfId="5927"/>
    <cellStyle name="เครื่องหมายจุลภาค 6 114" xfId="5532"/>
    <cellStyle name="เครื่องหมายจุลภาค 6 115" xfId="5937"/>
    <cellStyle name="เครื่องหมายจุลภาค 6 116" xfId="5513"/>
    <cellStyle name="เครื่องหมายจุลภาค 6 117" xfId="5948"/>
    <cellStyle name="เครื่องหมายจุลภาค 6 118" xfId="5502"/>
    <cellStyle name="เครื่องหมายจุลภาค 6 119" xfId="5965"/>
    <cellStyle name="เครื่องหมายจุลภาค 6 12" xfId="5020"/>
    <cellStyle name="เครื่องหมายจุลภาค 6 120" xfId="5491"/>
    <cellStyle name="เครื่องหมายจุลภาค 6 121" xfId="5977"/>
    <cellStyle name="เครื่องหมายจุลภาค 6 122" xfId="5479"/>
    <cellStyle name="เครื่องหมายจุลภาค 6 123" xfId="5984"/>
    <cellStyle name="เครื่องหมายจุลภาค 6 124" xfId="5468"/>
    <cellStyle name="เครื่องหมายจุลภาค 6 125" xfId="34"/>
    <cellStyle name="เครื่องหมายจุลภาค 6 13" xfId="5021"/>
    <cellStyle name="เครื่องหมายจุลภาค 6 14" xfId="5022"/>
    <cellStyle name="เครื่องหมายจุลภาค 6 15" xfId="5023"/>
    <cellStyle name="เครื่องหมายจุลภาค 6 16" xfId="5024"/>
    <cellStyle name="เครื่องหมายจุลภาค 6 17" xfId="5025"/>
    <cellStyle name="เครื่องหมายจุลภาค 6 18" xfId="5026"/>
    <cellStyle name="เครื่องหมายจุลภาค 6 19" xfId="5027"/>
    <cellStyle name="เครื่องหมายจุลภาค 6 2" xfId="25"/>
    <cellStyle name="เครื่องหมายจุลภาค 6 2 2" xfId="5004"/>
    <cellStyle name="เครื่องหมายจุลภาค 6 20" xfId="5029"/>
    <cellStyle name="เครื่องหมายจุลภาค 6 21" xfId="5030"/>
    <cellStyle name="เครื่องหมายจุลภาค 6 22" xfId="5031"/>
    <cellStyle name="เครื่องหมายจุลภาค 6 23" xfId="5032"/>
    <cellStyle name="เครื่องหมายจุลภาค 6 24" xfId="5033"/>
    <cellStyle name="เครื่องหมายจุลภาค 6 25" xfId="5034"/>
    <cellStyle name="เครื่องหมายจุลภาค 6 26" xfId="5035"/>
    <cellStyle name="เครื่องหมายจุลภาค 6 27" xfId="5036"/>
    <cellStyle name="เครื่องหมายจุลภาค 6 28" xfId="5037"/>
    <cellStyle name="เครื่องหมายจุลภาค 6 29" xfId="5038"/>
    <cellStyle name="เครื่องหมายจุลภาค 6 3" xfId="5039"/>
    <cellStyle name="เครื่องหมายจุลภาค 6 30" xfId="5040"/>
    <cellStyle name="เครื่องหมายจุลภาค 6 31" xfId="5041"/>
    <cellStyle name="เครื่องหมายจุลภาค 6 32" xfId="5042"/>
    <cellStyle name="เครื่องหมายจุลภาค 6 33" xfId="5043"/>
    <cellStyle name="เครื่องหมายจุลภาค 6 34" xfId="5044"/>
    <cellStyle name="เครื่องหมายจุลภาค 6 35" xfId="5045"/>
    <cellStyle name="เครื่องหมายจุลภาค 6 36" xfId="5046"/>
    <cellStyle name="เครื่องหมายจุลภาค 6 37" xfId="5047"/>
    <cellStyle name="เครื่องหมายจุลภาค 6 38" xfId="5048"/>
    <cellStyle name="เครื่องหมายจุลภาค 6 39" xfId="5049"/>
    <cellStyle name="เครื่องหมายจุลภาค 6 4" xfId="5050"/>
    <cellStyle name="เครื่องหมายจุลภาค 6 40" xfId="5051"/>
    <cellStyle name="เครื่องหมายจุลภาค 6 41" xfId="5052"/>
    <cellStyle name="เครื่องหมายจุลภาค 6 42" xfId="5053"/>
    <cellStyle name="เครื่องหมายจุลภาค 6 43" xfId="5054"/>
    <cellStyle name="เครื่องหมายจุลภาค 6 44" xfId="5055"/>
    <cellStyle name="เครื่องหมายจุลภาค 6 45" xfId="5056"/>
    <cellStyle name="เครื่องหมายจุลภาค 6 46" xfId="5057"/>
    <cellStyle name="เครื่องหมายจุลภาค 6 47" xfId="5058"/>
    <cellStyle name="เครื่องหมายจุลภาค 6 48" xfId="5059"/>
    <cellStyle name="เครื่องหมายจุลภาค 6 49" xfId="5060"/>
    <cellStyle name="เครื่องหมายจุลภาค 6 5" xfId="5061"/>
    <cellStyle name="เครื่องหมายจุลภาค 6 50" xfId="5062"/>
    <cellStyle name="เครื่องหมายจุลภาค 6 51" xfId="5063"/>
    <cellStyle name="เครื่องหมายจุลภาค 6 52" xfId="5064"/>
    <cellStyle name="เครื่องหมายจุลภาค 6 53" xfId="5065"/>
    <cellStyle name="เครื่องหมายจุลภาค 6 54" xfId="5066"/>
    <cellStyle name="เครื่องหมายจุลภาค 6 55" xfId="5067"/>
    <cellStyle name="เครื่องหมายจุลภาค 6 56" xfId="5068"/>
    <cellStyle name="เครื่องหมายจุลภาค 6 57" xfId="5069"/>
    <cellStyle name="เครื่องหมายจุลภาค 6 58" xfId="5070"/>
    <cellStyle name="เครื่องหมายจุลภาค 6 59" xfId="5071"/>
    <cellStyle name="เครื่องหมายจุลภาค 6 6" xfId="5072"/>
    <cellStyle name="เครื่องหมายจุลภาค 6 60" xfId="5073"/>
    <cellStyle name="เครื่องหมายจุลภาค 6 61" xfId="5074"/>
    <cellStyle name="เครื่องหมายจุลภาค 6 62" xfId="5075"/>
    <cellStyle name="เครื่องหมายจุลภาค 6 63" xfId="5076"/>
    <cellStyle name="เครื่องหมายจุลภาค 6 64" xfId="5077"/>
    <cellStyle name="เครื่องหมายจุลภาค 6 65" xfId="5078"/>
    <cellStyle name="เครื่องหมายจุลภาค 6 66" xfId="5079"/>
    <cellStyle name="เครื่องหมายจุลภาค 6 67" xfId="5080"/>
    <cellStyle name="เครื่องหมายจุลภาค 6 68" xfId="5081"/>
    <cellStyle name="เครื่องหมายจุลภาค 6 69" xfId="5082"/>
    <cellStyle name="เครื่องหมายจุลภาค 6 7" xfId="5083"/>
    <cellStyle name="เครื่องหมายจุลภาค 6 70" xfId="5084"/>
    <cellStyle name="เครื่องหมายจุลภาค 6 71" xfId="5085"/>
    <cellStyle name="เครื่องหมายจุลภาค 6 72" xfId="5086"/>
    <cellStyle name="เครื่องหมายจุลภาค 6 73" xfId="5087"/>
    <cellStyle name="เครื่องหมายจุลภาค 6 74" xfId="5088"/>
    <cellStyle name="เครื่องหมายจุลภาค 6 75" xfId="5089"/>
    <cellStyle name="เครื่องหมายจุลภาค 6 76" xfId="5090"/>
    <cellStyle name="เครื่องหมายจุลภาค 6 77" xfId="5091"/>
    <cellStyle name="เครื่องหมายจุลภาค 6 78" xfId="5092"/>
    <cellStyle name="เครื่องหมายจุลภาค 6 79" xfId="5093"/>
    <cellStyle name="เครื่องหมายจุลภาค 6 8" xfId="5094"/>
    <cellStyle name="เครื่องหมายจุลภาค 6 80" xfId="5095"/>
    <cellStyle name="เครื่องหมายจุลภาค 6 81" xfId="5096"/>
    <cellStyle name="เครื่องหมายจุลภาค 6 82" xfId="5097"/>
    <cellStyle name="เครื่องหมายจุลภาค 6 83" xfId="5098"/>
    <cellStyle name="เครื่องหมายจุลภาค 6 84" xfId="5099"/>
    <cellStyle name="เครื่องหมายจุลภาค 6 85" xfId="5100"/>
    <cellStyle name="เครื่องหมายจุลภาค 6 86" xfId="5101"/>
    <cellStyle name="เครื่องหมายจุลภาค 6 87" xfId="5102"/>
    <cellStyle name="เครื่องหมายจุลภาค 6 88" xfId="5103"/>
    <cellStyle name="เครื่องหมายจุลภาค 6 89" xfId="5104"/>
    <cellStyle name="เครื่องหมายจุลภาค 6 9" xfId="5105"/>
    <cellStyle name="เครื่องหมายจุลภาค 6 90" xfId="5106"/>
    <cellStyle name="เครื่องหมายจุลภาค 6 91" xfId="5107"/>
    <cellStyle name="เครื่องหมายจุลภาค 6 92" xfId="5108"/>
    <cellStyle name="เครื่องหมายจุลภาค 6 93" xfId="5109"/>
    <cellStyle name="เครื่องหมายจุลภาค 6 94" xfId="5110"/>
    <cellStyle name="เครื่องหมายจุลภาค 6 95" xfId="5111"/>
    <cellStyle name="เครื่องหมายจุลภาค 6 96" xfId="5112"/>
    <cellStyle name="เครื่องหมายจุลภาค 6 97" xfId="5113"/>
    <cellStyle name="เครื่องหมายจุลภาค 6 98" xfId="5114"/>
    <cellStyle name="เครื่องหมายจุลภาค 6 99" xfId="5115"/>
    <cellStyle name="เครื่องหมายจุลภาค 7 10" xfId="5462"/>
    <cellStyle name="เครื่องหมายจุลภาค 7 11" xfId="5999"/>
    <cellStyle name="เครื่องหมายจุลภาค 7 12" xfId="5452"/>
    <cellStyle name="เครื่องหมายจุลภาค 7 13" xfId="6009"/>
    <cellStyle name="เครื่องหมายจุลภาค 7 14" xfId="248"/>
    <cellStyle name="เครื่องหมายจุลภาค 7 2" xfId="5116"/>
    <cellStyle name="เครื่องหมายจุลภาค 7 3" xfId="5959"/>
    <cellStyle name="เครื่องหมายจุลภาค 7 4" xfId="5496"/>
    <cellStyle name="เครื่องหมายจุลภาค 7 5" xfId="5973"/>
    <cellStyle name="เครื่องหมายจุลภาค 7 6" xfId="5482"/>
    <cellStyle name="เครื่องหมายจุลภาค 7 7" xfId="5979"/>
    <cellStyle name="เครื่องหมายจุลภาค 7 8" xfId="5475"/>
    <cellStyle name="เครื่องหมายจุลภาค 7 9" xfId="5989"/>
    <cellStyle name="เครื่องหมายจุลภาค 9" xfId="47"/>
    <cellStyle name="เครื่องหมายจุลภาค 9 2" xfId="6093"/>
    <cellStyle name="จุลภาค 2" xfId="6098"/>
    <cellStyle name="ชื่อเรื่อง 2" xfId="5117"/>
    <cellStyle name="เซลล์ตรวจสอบ 2" xfId="5118"/>
    <cellStyle name="เซลล์ที่มีการเชื่อมโยง 2" xfId="5119"/>
    <cellStyle name="ดี 2" xfId="5120"/>
    <cellStyle name="ปกติ 12" xfId="51"/>
    <cellStyle name="ปกติ 13" xfId="54"/>
    <cellStyle name="ปกติ 14" xfId="57"/>
    <cellStyle name="ปกติ 15" xfId="60"/>
    <cellStyle name="ปกติ 2" xfId="26"/>
    <cellStyle name="ปกติ 2 10" xfId="5470"/>
    <cellStyle name="ปกติ 2 11" xfId="5991"/>
    <cellStyle name="ปกติ 2 12" xfId="5460"/>
    <cellStyle name="ปกติ 2 13" xfId="6001"/>
    <cellStyle name="ปกติ 2 14" xfId="5450"/>
    <cellStyle name="ปกติ 2 15" xfId="6012"/>
    <cellStyle name="ปกติ 2 16" xfId="2402"/>
    <cellStyle name="ปกติ 2 17" xfId="31"/>
    <cellStyle name="ปกติ 2 18" xfId="6099"/>
    <cellStyle name="ปกติ 2 2" xfId="35"/>
    <cellStyle name="ปกติ 2 2 10" xfId="5459"/>
    <cellStyle name="ปกติ 2 2 11" xfId="6002"/>
    <cellStyle name="ปกติ 2 2 12" xfId="5449"/>
    <cellStyle name="ปกติ 2 2 13" xfId="6013"/>
    <cellStyle name="ปกติ 2 2 14" xfId="2404"/>
    <cellStyle name="ปกติ 2 2 2" xfId="2"/>
    <cellStyle name="ปกติ 2 2 2 2" xfId="5122"/>
    <cellStyle name="ปกติ 2 2 3" xfId="5961"/>
    <cellStyle name="ปกติ 2 2 4" xfId="5493"/>
    <cellStyle name="ปกติ 2 2 5" xfId="5975"/>
    <cellStyle name="ปกติ 2 2 6" xfId="5480"/>
    <cellStyle name="ปกติ 2 2 7" xfId="5982"/>
    <cellStyle name="ปกติ 2 2 8" xfId="5469"/>
    <cellStyle name="ปกติ 2 2 9" xfId="5992"/>
    <cellStyle name="ปกติ 2 3" xfId="5121"/>
    <cellStyle name="ปกติ 2 4" xfId="5124"/>
    <cellStyle name="ปกติ 2 5" xfId="5960"/>
    <cellStyle name="ปกติ 2 6" xfId="5494"/>
    <cellStyle name="ปกติ 2 7" xfId="5974"/>
    <cellStyle name="ปกติ 2 8" xfId="5481"/>
    <cellStyle name="ปกติ 2 9" xfId="5981"/>
    <cellStyle name="ปกติ 3 10" xfId="5126"/>
    <cellStyle name="ปกติ 3 11" xfId="5127"/>
    <cellStyle name="ปกติ 3 12" xfId="5128"/>
    <cellStyle name="ปกติ 3 13" xfId="5129"/>
    <cellStyle name="ปกติ 3 14" xfId="5130"/>
    <cellStyle name="ปกติ 3 15" xfId="5131"/>
    <cellStyle name="ปกติ 3 16" xfId="5132"/>
    <cellStyle name="ปกติ 3 17" xfId="5133"/>
    <cellStyle name="ปกติ 3 18" xfId="5134"/>
    <cellStyle name="ปกติ 3 19" xfId="5135"/>
    <cellStyle name="ปกติ 3 2" xfId="5125"/>
    <cellStyle name="ปกติ 3 2 10" xfId="5137"/>
    <cellStyle name="ปกติ 3 2 11" xfId="5138"/>
    <cellStyle name="ปกติ 3 2 12" xfId="5139"/>
    <cellStyle name="ปกติ 3 2 13" xfId="5140"/>
    <cellStyle name="ปกติ 3 2 14" xfId="5141"/>
    <cellStyle name="ปกติ 3 2 15" xfId="5142"/>
    <cellStyle name="ปกติ 3 2 16" xfId="5143"/>
    <cellStyle name="ปกติ 3 2 17" xfId="5144"/>
    <cellStyle name="ปกติ 3 2 18" xfId="5145"/>
    <cellStyle name="ปกติ 3 2 19" xfId="5146"/>
    <cellStyle name="ปกติ 3 2 2" xfId="5147"/>
    <cellStyle name="ปกติ 3 2 20" xfId="5148"/>
    <cellStyle name="ปกติ 3 2 21" xfId="5149"/>
    <cellStyle name="ปกติ 3 2 22" xfId="5150"/>
    <cellStyle name="ปกติ 3 2 23" xfId="5151"/>
    <cellStyle name="ปกติ 3 2 24" xfId="5152"/>
    <cellStyle name="ปกติ 3 2 25" xfId="5153"/>
    <cellStyle name="ปกติ 3 2 26" xfId="6085"/>
    <cellStyle name="ปกติ 3 2 27" xfId="6069"/>
    <cellStyle name="ปกติ 3 2 28" xfId="4481"/>
    <cellStyle name="ปกติ 3 2 29" xfId="5476"/>
    <cellStyle name="ปกติ 3 2 3" xfId="5154"/>
    <cellStyle name="ปกติ 3 2 30" xfId="5524"/>
    <cellStyle name="ปกติ 3 2 31" xfId="5661"/>
    <cellStyle name="ปกติ 3 2 32" xfId="5672"/>
    <cellStyle name="ปกติ 3 2 33" xfId="5695"/>
    <cellStyle name="ปกติ 3 2 34" xfId="5706"/>
    <cellStyle name="ปกติ 3 2 35" xfId="5729"/>
    <cellStyle name="ปกติ 3 2 36" xfId="5734"/>
    <cellStyle name="ปกติ 3 2 37" xfId="5739"/>
    <cellStyle name="ปกติ 3 2 38" xfId="5745"/>
    <cellStyle name="ปกติ 3 2 39" xfId="5750"/>
    <cellStyle name="ปกติ 3 2 4" xfId="5155"/>
    <cellStyle name="ปกติ 3 2 40" xfId="5755"/>
    <cellStyle name="ปกติ 3 2 5" xfId="5156"/>
    <cellStyle name="ปกติ 3 2 6" xfId="5157"/>
    <cellStyle name="ปกติ 3 2 7" xfId="5158"/>
    <cellStyle name="ปกติ 3 2 8" xfId="5159"/>
    <cellStyle name="ปกติ 3 2 9" xfId="5160"/>
    <cellStyle name="ปกติ 3 20" xfId="5161"/>
    <cellStyle name="ปกติ 3 21" xfId="5162"/>
    <cellStyle name="ปกติ 3 22" xfId="5163"/>
    <cellStyle name="ปกติ 3 23" xfId="5164"/>
    <cellStyle name="ปกติ 3 24" xfId="5165"/>
    <cellStyle name="ปกติ 3 25" xfId="5166"/>
    <cellStyle name="ปกติ 3 26" xfId="5167"/>
    <cellStyle name="ปกติ 3 27" xfId="5168"/>
    <cellStyle name="ปกติ 3 28" xfId="5169"/>
    <cellStyle name="ปกติ 3 29" xfId="5170"/>
    <cellStyle name="ปกติ 3 3" xfId="5171"/>
    <cellStyle name="ปกติ 3 30" xfId="5172"/>
    <cellStyle name="ปกติ 3 31" xfId="5173"/>
    <cellStyle name="ปกติ 3 32" xfId="5174"/>
    <cellStyle name="ปกติ 3 33" xfId="5175"/>
    <cellStyle name="ปกติ 3 34" xfId="5176"/>
    <cellStyle name="ปกติ 3 35" xfId="5177"/>
    <cellStyle name="ปกติ 3 36" xfId="5178"/>
    <cellStyle name="ปกติ 3 37" xfId="5179"/>
    <cellStyle name="ปกติ 3 38" xfId="5180"/>
    <cellStyle name="ปกติ 3 39" xfId="5181"/>
    <cellStyle name="ปกติ 3 4" xfId="5182"/>
    <cellStyle name="ปกติ 3 40" xfId="5183"/>
    <cellStyle name="ปกติ 3 41" xfId="5184"/>
    <cellStyle name="ปกติ 3 42" xfId="5185"/>
    <cellStyle name="ปกติ 3 43" xfId="5186"/>
    <cellStyle name="ปกติ 3 44" xfId="5187"/>
    <cellStyle name="ปกติ 3 45" xfId="5188"/>
    <cellStyle name="ปกติ 3 46" xfId="5189"/>
    <cellStyle name="ปกติ 3 47" xfId="5190"/>
    <cellStyle name="ปกติ 3 48" xfId="5191"/>
    <cellStyle name="ปกติ 3 49" xfId="5192"/>
    <cellStyle name="ปกติ 3 5" xfId="5193"/>
    <cellStyle name="ปกติ 3 50" xfId="5194"/>
    <cellStyle name="ปกติ 3 51" xfId="5195"/>
    <cellStyle name="ปกติ 3 52" xfId="5196"/>
    <cellStyle name="ปกติ 3 53" xfId="5197"/>
    <cellStyle name="ปกติ 3 54" xfId="5198"/>
    <cellStyle name="ปกติ 3 55" xfId="5199"/>
    <cellStyle name="ปกติ 3 56" xfId="5200"/>
    <cellStyle name="ปกติ 3 57" xfId="5201"/>
    <cellStyle name="ปกติ 3 58" xfId="5202"/>
    <cellStyle name="ปกติ 3 59" xfId="5203"/>
    <cellStyle name="ปกติ 3 6" xfId="5204"/>
    <cellStyle name="ปกติ 3 60" xfId="5962"/>
    <cellStyle name="ปกติ 3 61" xfId="5490"/>
    <cellStyle name="ปกติ 3 62" xfId="5976"/>
    <cellStyle name="ปกติ 3 63" xfId="5478"/>
    <cellStyle name="ปกติ 3 64" xfId="5983"/>
    <cellStyle name="ปกติ 3 65" xfId="5467"/>
    <cellStyle name="ปกติ 3 66" xfId="5993"/>
    <cellStyle name="ปกติ 3 67" xfId="5457"/>
    <cellStyle name="ปกติ 3 68" xfId="6003"/>
    <cellStyle name="ปกติ 3 69" xfId="5447"/>
    <cellStyle name="ปกติ 3 7" xfId="5205"/>
    <cellStyle name="ปกติ 3 70" xfId="6014"/>
    <cellStyle name="ปกติ 3 71" xfId="2547"/>
    <cellStyle name="ปกติ 3 72" xfId="6086"/>
    <cellStyle name="ปกติ 3 73" xfId="6070"/>
    <cellStyle name="ปกติ 3 74" xfId="4553"/>
    <cellStyle name="ปกติ 3 75" xfId="5474"/>
    <cellStyle name="ปกติ 3 76" xfId="5523"/>
    <cellStyle name="ปกติ 3 77" xfId="5660"/>
    <cellStyle name="ปกติ 3 78" xfId="5671"/>
    <cellStyle name="ปกติ 3 79" xfId="5694"/>
    <cellStyle name="ปกติ 3 8" xfId="5206"/>
    <cellStyle name="ปกติ 3 80" xfId="5705"/>
    <cellStyle name="ปกติ 3 81" xfId="5728"/>
    <cellStyle name="ปกติ 3 82" xfId="5733"/>
    <cellStyle name="ปกติ 3 83" xfId="5738"/>
    <cellStyle name="ปกติ 3 84" xfId="5744"/>
    <cellStyle name="ปกติ 3 85" xfId="5749"/>
    <cellStyle name="ปกติ 3 86" xfId="5754"/>
    <cellStyle name="ปกติ 3 9" xfId="5207"/>
    <cellStyle name="ปกติ 4" xfId="27"/>
    <cellStyle name="ปกติ 4 10" xfId="5209"/>
    <cellStyle name="ปกติ 4 11" xfId="5210"/>
    <cellStyle name="ปกติ 4 12" xfId="5211"/>
    <cellStyle name="ปกติ 4 13" xfId="5212"/>
    <cellStyle name="ปกติ 4 14" xfId="5213"/>
    <cellStyle name="ปกติ 4 15" xfId="5214"/>
    <cellStyle name="ปกติ 4 16" xfId="5215"/>
    <cellStyle name="ปกติ 4 17" xfId="5216"/>
    <cellStyle name="ปกติ 4 18" xfId="5217"/>
    <cellStyle name="ปกติ 4 19" xfId="5218"/>
    <cellStyle name="ปกติ 4 2" xfId="5208"/>
    <cellStyle name="ปกติ 4 20" xfId="5219"/>
    <cellStyle name="ปกติ 4 21" xfId="5220"/>
    <cellStyle name="ปกติ 4 22" xfId="5221"/>
    <cellStyle name="ปกติ 4 23" xfId="5222"/>
    <cellStyle name="ปกติ 4 24" xfId="5223"/>
    <cellStyle name="ปกติ 4 25" xfId="5224"/>
    <cellStyle name="ปกติ 4 26" xfId="5225"/>
    <cellStyle name="ปกติ 4 27" xfId="5226"/>
    <cellStyle name="ปกติ 4 28" xfId="5227"/>
    <cellStyle name="ปกติ 4 29" xfId="5228"/>
    <cellStyle name="ปกติ 4 3" xfId="5229"/>
    <cellStyle name="ปกติ 4 30" xfId="5230"/>
    <cellStyle name="ปกติ 4 31" xfId="5231"/>
    <cellStyle name="ปกติ 4 32" xfId="5232"/>
    <cellStyle name="ปกติ 4 33" xfId="5233"/>
    <cellStyle name="ปกติ 4 34" xfId="5234"/>
    <cellStyle name="ปกติ 4 35" xfId="5235"/>
    <cellStyle name="ปกติ 4 36" xfId="5236"/>
    <cellStyle name="ปกติ 4 37" xfId="5980"/>
    <cellStyle name="ปกติ 4 38" xfId="5472"/>
    <cellStyle name="ปกติ 4 39" xfId="5990"/>
    <cellStyle name="ปกติ 4 4" xfId="5237"/>
    <cellStyle name="ปกติ 4 40" xfId="5458"/>
    <cellStyle name="ปกติ 4 41" xfId="6000"/>
    <cellStyle name="ปกติ 4 42" xfId="5448"/>
    <cellStyle name="ปกติ 4 43" xfId="6011"/>
    <cellStyle name="ปกติ 4 44" xfId="2320"/>
    <cellStyle name="ปกติ 4 45" xfId="6021"/>
    <cellStyle name="ปกติ 4 46" xfId="6027"/>
    <cellStyle name="ปกติ 4 47" xfId="6039"/>
    <cellStyle name="ปกติ 4 48" xfId="6045"/>
    <cellStyle name="ปกติ 4 49" xfId="36"/>
    <cellStyle name="ปกติ 4 5" xfId="5238"/>
    <cellStyle name="ปกติ 4 6" xfId="5239"/>
    <cellStyle name="ปกติ 4 7" xfId="5240"/>
    <cellStyle name="ปกติ 4 8" xfId="5241"/>
    <cellStyle name="ปกติ 4 9" xfId="5242"/>
    <cellStyle name="ปกติ 47" xfId="181"/>
    <cellStyle name="ปกติ 5 10" xfId="5260"/>
    <cellStyle name="ปกติ 5 11" xfId="6034"/>
    <cellStyle name="ปกติ 5 12" xfId="6032"/>
    <cellStyle name="ปกติ 5 13" xfId="6052"/>
    <cellStyle name="ปกติ 5 14" xfId="6050"/>
    <cellStyle name="ปกติ 5 2" xfId="5243"/>
    <cellStyle name="ปกติ 5 3" xfId="5985"/>
    <cellStyle name="ปกติ 5 4" xfId="5465"/>
    <cellStyle name="ปกติ 5 5" xfId="5995"/>
    <cellStyle name="ปกติ 5 6" xfId="5455"/>
    <cellStyle name="ปกติ 5 7" xfId="6005"/>
    <cellStyle name="ปกติ 5 8" xfId="165"/>
    <cellStyle name="ปกติ 5 9" xfId="6016"/>
    <cellStyle name="ปกติ 6" xfId="28"/>
    <cellStyle name="ปกติ 6 10" xfId="5295"/>
    <cellStyle name="ปกติ 6 11" xfId="6035"/>
    <cellStyle name="ปกติ 6 12" xfId="6033"/>
    <cellStyle name="ปกติ 6 13" xfId="6053"/>
    <cellStyle name="ปกติ 6 14" xfId="6051"/>
    <cellStyle name="ปกติ 6 15" xfId="40"/>
    <cellStyle name="ปกติ 6 2" xfId="5244"/>
    <cellStyle name="ปกติ 6 3" xfId="5986"/>
    <cellStyle name="ปกติ 6 4" xfId="5464"/>
    <cellStyle name="ปกติ 6 5" xfId="5996"/>
    <cellStyle name="ปกติ 6 6" xfId="5454"/>
    <cellStyle name="ปกติ 6 7" xfId="6006"/>
    <cellStyle name="ปกติ 6 8" xfId="168"/>
    <cellStyle name="ปกติ 6 9" xfId="6017"/>
    <cellStyle name="ปกติ 60" xfId="6090"/>
    <cellStyle name="ปกติ 7" xfId="42"/>
    <cellStyle name="ปกติ 7 10" xfId="6025"/>
    <cellStyle name="ปกติ 7 11" xfId="6036"/>
    <cellStyle name="ปกติ 7 12" xfId="6043"/>
    <cellStyle name="ปกติ 7 13" xfId="6054"/>
    <cellStyle name="ปกติ 7 14" xfId="6060"/>
    <cellStyle name="ปกติ 7 2" xfId="5245"/>
    <cellStyle name="ปกติ 7 3" xfId="5987"/>
    <cellStyle name="ปกติ 7 4" xfId="5463"/>
    <cellStyle name="ปกติ 7 5" xfId="5997"/>
    <cellStyle name="ปกติ 7 6" xfId="5453"/>
    <cellStyle name="ปกติ 7 7" xfId="6007"/>
    <cellStyle name="ปกติ 7 8" xfId="169"/>
    <cellStyle name="ปกติ 7 9" xfId="6018"/>
    <cellStyle name="ปกติ 8" xfId="44"/>
    <cellStyle name="ปกติ 9" xfId="46"/>
    <cellStyle name="ปกติ_คำนวณค่าเฉลี่ย Factor-F_6%" xfId="6094"/>
    <cellStyle name="ป้อนค่า 2" xfId="5246"/>
    <cellStyle name="ปานกลาง 2" xfId="5247"/>
    <cellStyle name="เปอร์เซ็นต์ 16" xfId="5248"/>
    <cellStyle name="เปอร์เซ็นต์ 2" xfId="29"/>
    <cellStyle name="เปอร์เซ็นต์ 2 10" xfId="5250"/>
    <cellStyle name="เปอร์เซ็นต์ 2 11" xfId="5251"/>
    <cellStyle name="เปอร์เซ็นต์ 2 12" xfId="5252"/>
    <cellStyle name="เปอร์เซ็นต์ 2 13" xfId="5253"/>
    <cellStyle name="เปอร์เซ็นต์ 2 14" xfId="5254"/>
    <cellStyle name="เปอร์เซ็นต์ 2 15" xfId="5255"/>
    <cellStyle name="เปอร์เซ็นต์ 2 16" xfId="5256"/>
    <cellStyle name="เปอร์เซ็นต์ 2 17" xfId="5257"/>
    <cellStyle name="เปอร์เซ็นต์ 2 18" xfId="5258"/>
    <cellStyle name="เปอร์เซ็นต์ 2 19" xfId="5259"/>
    <cellStyle name="เปอร์เซ็นต์ 2 2" xfId="5249"/>
    <cellStyle name="เปอร์เซ็นต์ 2 20" xfId="5261"/>
    <cellStyle name="เปอร์เซ็นต์ 2 21" xfId="5262"/>
    <cellStyle name="เปอร์เซ็นต์ 2 22" xfId="5263"/>
    <cellStyle name="เปอร์เซ็นต์ 2 23" xfId="5264"/>
    <cellStyle name="เปอร์เซ็นต์ 2 24" xfId="5265"/>
    <cellStyle name="เปอร์เซ็นต์ 2 25" xfId="5266"/>
    <cellStyle name="เปอร์เซ็นต์ 2 26" xfId="5267"/>
    <cellStyle name="เปอร์เซ็นต์ 2 27" xfId="5268"/>
    <cellStyle name="เปอร์เซ็นต์ 2 28" xfId="5269"/>
    <cellStyle name="เปอร์เซ็นต์ 2 29" xfId="5270"/>
    <cellStyle name="เปอร์เซ็นต์ 2 3" xfId="5271"/>
    <cellStyle name="เปอร์เซ็นต์ 2 30" xfId="5272"/>
    <cellStyle name="เปอร์เซ็นต์ 2 31" xfId="5273"/>
    <cellStyle name="เปอร์เซ็นต์ 2 32" xfId="5274"/>
    <cellStyle name="เปอร์เซ็นต์ 2 33" xfId="5275"/>
    <cellStyle name="เปอร์เซ็นต์ 2 34" xfId="5276"/>
    <cellStyle name="เปอร์เซ็นต์ 2 35" xfId="5277"/>
    <cellStyle name="เปอร์เซ็นต์ 2 36" xfId="5988"/>
    <cellStyle name="เปอร์เซ็นต์ 2 37" xfId="5461"/>
    <cellStyle name="เปอร์เซ็นต์ 2 38" xfId="5998"/>
    <cellStyle name="เปอร์เซ็นต์ 2 39" xfId="5451"/>
    <cellStyle name="เปอร์เซ็นต์ 2 4" xfId="5278"/>
    <cellStyle name="เปอร์เซ็นต์ 2 40" xfId="6008"/>
    <cellStyle name="เปอร์เซ็นต์ 2 41" xfId="249"/>
    <cellStyle name="เปอร์เซ็นต์ 2 42" xfId="6019"/>
    <cellStyle name="เปอร์เซ็นต์ 2 43" xfId="6026"/>
    <cellStyle name="เปอร์เซ็นต์ 2 44" xfId="6037"/>
    <cellStyle name="เปอร์เซ็นต์ 2 45" xfId="6044"/>
    <cellStyle name="เปอร์เซ็นต์ 2 46" xfId="6055"/>
    <cellStyle name="เปอร์เซ็นต์ 2 47" xfId="6061"/>
    <cellStyle name="เปอร์เซ็นต์ 2 5" xfId="5279"/>
    <cellStyle name="เปอร์เซ็นต์ 2 6" xfId="5280"/>
    <cellStyle name="เปอร์เซ็นต์ 2 7" xfId="5281"/>
    <cellStyle name="เปอร์เซ็นต์ 2 8" xfId="5282"/>
    <cellStyle name="เปอร์เซ็นต์ 2 9" xfId="5283"/>
    <cellStyle name="เปอร์เซ็นต์ 3" xfId="30"/>
    <cellStyle name="เปอร์เซ็นต์ 3 10" xfId="5285"/>
    <cellStyle name="เปอร์เซ็นต์ 3 11" xfId="5286"/>
    <cellStyle name="เปอร์เซ็นต์ 3 12" xfId="5287"/>
    <cellStyle name="เปอร์เซ็นต์ 3 13" xfId="5288"/>
    <cellStyle name="เปอร์เซ็นต์ 3 14" xfId="5289"/>
    <cellStyle name="เปอร์เซ็นต์ 3 15" xfId="5290"/>
    <cellStyle name="เปอร์เซ็นต์ 3 16" xfId="5291"/>
    <cellStyle name="เปอร์เซ็นต์ 3 17" xfId="5292"/>
    <cellStyle name="เปอร์เซ็นต์ 3 18" xfId="5293"/>
    <cellStyle name="เปอร์เซ็นต์ 3 19" xfId="5294"/>
    <cellStyle name="เปอร์เซ็นต์ 3 2" xfId="5284"/>
    <cellStyle name="เปอร์เซ็นต์ 3 20" xfId="5296"/>
    <cellStyle name="เปอร์เซ็นต์ 3 21" xfId="5297"/>
    <cellStyle name="เปอร์เซ็นต์ 3 22" xfId="5298"/>
    <cellStyle name="เปอร์เซ็นต์ 3 23" xfId="5299"/>
    <cellStyle name="เปอร์เซ็นต์ 3 24" xfId="5300"/>
    <cellStyle name="เปอร์เซ็นต์ 3 25" xfId="5301"/>
    <cellStyle name="เปอร์เซ็นต์ 3 26" xfId="5302"/>
    <cellStyle name="เปอร์เซ็นต์ 3 27" xfId="5303"/>
    <cellStyle name="เปอร์เซ็นต์ 3 28" xfId="5304"/>
    <cellStyle name="เปอร์เซ็นต์ 3 29" xfId="5305"/>
    <cellStyle name="เปอร์เซ็นต์ 3 3" xfId="5306"/>
    <cellStyle name="เปอร์เซ็นต์ 3 30" xfId="5307"/>
    <cellStyle name="เปอร์เซ็นต์ 3 31" xfId="5308"/>
    <cellStyle name="เปอร์เซ็นต์ 3 32" xfId="5309"/>
    <cellStyle name="เปอร์เซ็นต์ 3 33" xfId="5310"/>
    <cellStyle name="เปอร์เซ็นต์ 3 34" xfId="5311"/>
    <cellStyle name="เปอร์เซ็นต์ 3 35" xfId="5312"/>
    <cellStyle name="เปอร์เซ็นต์ 3 36" xfId="5994"/>
    <cellStyle name="เปอร์เซ็นต์ 3 37" xfId="5456"/>
    <cellStyle name="เปอร์เซ็นต์ 3 38" xfId="6004"/>
    <cellStyle name="เปอร์เซ็นต์ 3 39" xfId="5446"/>
    <cellStyle name="เปอร์เซ็นต์ 3 4" xfId="5313"/>
    <cellStyle name="เปอร์เซ็นต์ 3 40" xfId="6015"/>
    <cellStyle name="เปอร์เซ็นต์ 3 41" xfId="4905"/>
    <cellStyle name="เปอร์เซ็นต์ 3 42" xfId="6022"/>
    <cellStyle name="เปอร์เซ็นต์ 3 43" xfId="6029"/>
    <cellStyle name="เปอร์เซ็นต์ 3 44" xfId="6040"/>
    <cellStyle name="เปอร์เซ็นต์ 3 45" xfId="6047"/>
    <cellStyle name="เปอร์เซ็นต์ 3 46" xfId="6057"/>
    <cellStyle name="เปอร์เซ็นต์ 3 47" xfId="6063"/>
    <cellStyle name="เปอร์เซ็นต์ 3 48" xfId="37"/>
    <cellStyle name="เปอร์เซ็นต์ 3 5" xfId="5314"/>
    <cellStyle name="เปอร์เซ็นต์ 3 6" xfId="5315"/>
    <cellStyle name="เปอร์เซ็นต์ 3 7" xfId="5316"/>
    <cellStyle name="เปอร์เซ็นต์ 3 8" xfId="5317"/>
    <cellStyle name="เปอร์เซ็นต์ 3 9" xfId="5318"/>
    <cellStyle name="ผลรวม 2" xfId="5319"/>
    <cellStyle name="ไม่ติด" xfId="5320"/>
    <cellStyle name="ไม่ติด 10" xfId="5321"/>
    <cellStyle name="ไม่ติด 11" xfId="5322"/>
    <cellStyle name="ไม่ติด 12" xfId="5323"/>
    <cellStyle name="ไม่ติด 13" xfId="5324"/>
    <cellStyle name="ไม่ติด 14" xfId="5325"/>
    <cellStyle name="ไม่ติด 15" xfId="5326"/>
    <cellStyle name="ไม่ติด 16" xfId="5327"/>
    <cellStyle name="ไม่ติด 17" xfId="5328"/>
    <cellStyle name="ไม่ติด 18" xfId="5329"/>
    <cellStyle name="ไม่ติด 19" xfId="5330"/>
    <cellStyle name="ไม่ติด 2" xfId="5331"/>
    <cellStyle name="ไม่ติด 20" xfId="5332"/>
    <cellStyle name="ไม่ติด 21" xfId="5333"/>
    <cellStyle name="ไม่ติด 22" xfId="5334"/>
    <cellStyle name="ไม่ติด 23" xfId="5335"/>
    <cellStyle name="ไม่ติด 24" xfId="5336"/>
    <cellStyle name="ไม่ติด 25" xfId="5337"/>
    <cellStyle name="ไม่ติด 26" xfId="5338"/>
    <cellStyle name="ไม่ติด 27" xfId="5339"/>
    <cellStyle name="ไม่ติด 28" xfId="5340"/>
    <cellStyle name="ไม่ติด 29" xfId="5341"/>
    <cellStyle name="ไม่ติด 3" xfId="5342"/>
    <cellStyle name="ไม่ติด 30" xfId="5343"/>
    <cellStyle name="ไม่ติด 31" xfId="5344"/>
    <cellStyle name="ไม่ติด 32" xfId="5345"/>
    <cellStyle name="ไม่ติด 33" xfId="5346"/>
    <cellStyle name="ไม่ติด 34" xfId="5347"/>
    <cellStyle name="ไม่ติด 35" xfId="5348"/>
    <cellStyle name="ไม่ติด 4" xfId="5349"/>
    <cellStyle name="ไม่ติด 5" xfId="5350"/>
    <cellStyle name="ไม่ติด 6" xfId="5351"/>
    <cellStyle name="ไม่ติด 7" xfId="5352"/>
    <cellStyle name="ไม่ติด 8" xfId="5353"/>
    <cellStyle name="ไม่ติด 9" xfId="5354"/>
    <cellStyle name="แย่ 2" xfId="5355"/>
    <cellStyle name="ลักษณะ 1" xfId="122"/>
    <cellStyle name="ลักษณะ 1 10" xfId="5357"/>
    <cellStyle name="ลักษณะ 1 11" xfId="5358"/>
    <cellStyle name="ลักษณะ 1 12" xfId="5359"/>
    <cellStyle name="ลักษณะ 1 13" xfId="5360"/>
    <cellStyle name="ลักษณะ 1 14" xfId="5361"/>
    <cellStyle name="ลักษณะ 1 15" xfId="5362"/>
    <cellStyle name="ลักษณะ 1 16" xfId="5363"/>
    <cellStyle name="ลักษณะ 1 17" xfId="5364"/>
    <cellStyle name="ลักษณะ 1 18" xfId="5365"/>
    <cellStyle name="ลักษณะ 1 19" xfId="5366"/>
    <cellStyle name="ลักษณะ 1 2" xfId="5356"/>
    <cellStyle name="ลักษณะ 1 2 10" xfId="5367"/>
    <cellStyle name="ลักษณะ 1 2 11" xfId="5368"/>
    <cellStyle name="ลักษณะ 1 2 12" xfId="5369"/>
    <cellStyle name="ลักษณะ 1 2 13" xfId="5370"/>
    <cellStyle name="ลักษณะ 1 2 14" xfId="5371"/>
    <cellStyle name="ลักษณะ 1 2 15" xfId="5372"/>
    <cellStyle name="ลักษณะ 1 2 16" xfId="5373"/>
    <cellStyle name="ลักษณะ 1 2 17" xfId="5374"/>
    <cellStyle name="ลักษณะ 1 2 18" xfId="5375"/>
    <cellStyle name="ลักษณะ 1 2 19" xfId="5376"/>
    <cellStyle name="ลักษณะ 1 2 2" xfId="5377"/>
    <cellStyle name="ลักษณะ 1 2 20" xfId="5378"/>
    <cellStyle name="ลักษณะ 1 2 21" xfId="5379"/>
    <cellStyle name="ลักษณะ 1 2 22" xfId="5380"/>
    <cellStyle name="ลักษณะ 1 2 23" xfId="5381"/>
    <cellStyle name="ลักษณะ 1 2 24" xfId="5382"/>
    <cellStyle name="ลักษณะ 1 2 25" xfId="5383"/>
    <cellStyle name="ลักษณะ 1 2 26" xfId="5384"/>
    <cellStyle name="ลักษณะ 1 2 27" xfId="5385"/>
    <cellStyle name="ลักษณะ 1 2 28" xfId="5386"/>
    <cellStyle name="ลักษณะ 1 2 29" xfId="5387"/>
    <cellStyle name="ลักษณะ 1 2 3" xfId="5388"/>
    <cellStyle name="ลักษณะ 1 2 30" xfId="5389"/>
    <cellStyle name="ลักษณะ 1 2 31" xfId="5390"/>
    <cellStyle name="ลักษณะ 1 2 32" xfId="5391"/>
    <cellStyle name="ลักษณะ 1 2 33" xfId="5392"/>
    <cellStyle name="ลักษณะ 1 2 34" xfId="5393"/>
    <cellStyle name="ลักษณะ 1 2 35" xfId="5394"/>
    <cellStyle name="ลักษณะ 1 2 4" xfId="5395"/>
    <cellStyle name="ลักษณะ 1 2 5" xfId="5396"/>
    <cellStyle name="ลักษณะ 1 2 6" xfId="5397"/>
    <cellStyle name="ลักษณะ 1 2 7" xfId="5398"/>
    <cellStyle name="ลักษณะ 1 2 8" xfId="5399"/>
    <cellStyle name="ลักษณะ 1 2 9" xfId="5400"/>
    <cellStyle name="ลักษณะ 1 20" xfId="5401"/>
    <cellStyle name="ลักษณะ 1 21" xfId="5402"/>
    <cellStyle name="ลักษณะ 1 22" xfId="5403"/>
    <cellStyle name="ลักษณะ 1 23" xfId="5404"/>
    <cellStyle name="ลักษณะ 1 24" xfId="5405"/>
    <cellStyle name="ลักษณะ 1 25" xfId="5406"/>
    <cellStyle name="ลักษณะ 1 26" xfId="5407"/>
    <cellStyle name="ลักษณะ 1 27" xfId="5408"/>
    <cellStyle name="ลักษณะ 1 28" xfId="5409"/>
    <cellStyle name="ลักษณะ 1 29" xfId="5410"/>
    <cellStyle name="ลักษณะ 1 3" xfId="5411"/>
    <cellStyle name="ลักษณะ 1 30" xfId="5412"/>
    <cellStyle name="ลักษณะ 1 31" xfId="5413"/>
    <cellStyle name="ลักษณะ 1 32" xfId="5414"/>
    <cellStyle name="ลักษณะ 1 33" xfId="5415"/>
    <cellStyle name="ลักษณะ 1 34" xfId="5416"/>
    <cellStyle name="ลักษณะ 1 35" xfId="5417"/>
    <cellStyle name="ลักษณะ 1 36" xfId="5418"/>
    <cellStyle name="ลักษณะ 1 37" xfId="5419"/>
    <cellStyle name="ลักษณะ 1 38" xfId="5420"/>
    <cellStyle name="ลักษณะ 1 39" xfId="5421"/>
    <cellStyle name="ลักษณะ 1 4" xfId="5422"/>
    <cellStyle name="ลักษณะ 1 40" xfId="5423"/>
    <cellStyle name="ลักษณะ 1 41" xfId="5424"/>
    <cellStyle name="ลักษณะ 1 42" xfId="5425"/>
    <cellStyle name="ลักษณะ 1 43" xfId="5426"/>
    <cellStyle name="ลักษณะ 1 44" xfId="5427"/>
    <cellStyle name="ลักษณะ 1 45" xfId="5428"/>
    <cellStyle name="ลักษณะ 1 46" xfId="6010"/>
    <cellStyle name="ลักษณะ 1 47" xfId="2403"/>
    <cellStyle name="ลักษณะ 1 48" xfId="6020"/>
    <cellStyle name="ลักษณะ 1 49" xfId="6028"/>
    <cellStyle name="ลักษณะ 1 5" xfId="5429"/>
    <cellStyle name="ลักษณะ 1 50" xfId="6038"/>
    <cellStyle name="ลักษณะ 1 51" xfId="6046"/>
    <cellStyle name="ลักษณะ 1 52" xfId="6056"/>
    <cellStyle name="ลักษณะ 1 53" xfId="6062"/>
    <cellStyle name="ลักษณะ 1 54" xfId="6066"/>
    <cellStyle name="ลักษณะ 1 55" xfId="6074"/>
    <cellStyle name="ลักษณะ 1 56" xfId="6077"/>
    <cellStyle name="ลักษณะ 1 57" xfId="6080"/>
    <cellStyle name="ลักษณะ 1 6" xfId="5430"/>
    <cellStyle name="ลักษณะ 1 7" xfId="5431"/>
    <cellStyle name="ลักษณะ 1 8" xfId="5432"/>
    <cellStyle name="ลักษณะ 1 9" xfId="5433"/>
    <cellStyle name="ส่วนที่ถูกเน้น1 2" xfId="5434"/>
    <cellStyle name="ส่วนที่ถูกเน้น2 2" xfId="5435"/>
    <cellStyle name="ส่วนที่ถูกเน้น3 2" xfId="5436"/>
    <cellStyle name="ส่วนที่ถูกเน้น4 2" xfId="5437"/>
    <cellStyle name="ส่วนที่ถูกเน้น5 2" xfId="5438"/>
    <cellStyle name="ส่วนที่ถูกเน้น6 2" xfId="5439"/>
    <cellStyle name="แสดงผล 2" xfId="5440"/>
    <cellStyle name="หมายเหตุ 2" xfId="5441"/>
    <cellStyle name="หัวเรื่อง 1 2" xfId="5442"/>
    <cellStyle name="หัวเรื่อง 2 2" xfId="5443"/>
    <cellStyle name="หัวเรื่อง 3 2" xfId="5444"/>
    <cellStyle name="หัวเรื่อง 4 2" xfId="5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%20&#3591;&#3634;&#3609;&#3619;&#3634;&#3594;&#3616;&#3633;&#3599;\04-&#3591;&#3634;&#3609;%20&#3648;&#3623;&#3637;&#3618;&#3591;&#3610;&#3633;&#3623;%20%20&#3649;&#3617;&#3656;&#3619;&#3636;&#3617;\&#3627;&#3629;&#3614;&#3633;&#3585;%20&#3609;&#3634;&#3609;&#3634;&#3594;&#3634;&#3605;&#3636;\201158-BOQ%20&#3627;&#3629;&#3614;&#3633;&#3585;&#3609;&#3634;&#3609;&#3634;&#3594;&#3634;&#3605;&#3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่า F อาคาร"/>
      <sheetName val="ปก"/>
      <sheetName val="ปร.6"/>
      <sheetName val="ปร.5.1"/>
      <sheetName val="ปร.5.2"/>
      <sheetName val="ปร.5.3"/>
      <sheetName val="ปร.4.1"/>
      <sheetName val="ปร.4.1.1"/>
      <sheetName val="ปร.4.1.2"/>
      <sheetName val="ปร.4.1.3"/>
      <sheetName val="ปร.4.1.4"/>
      <sheetName val="ปร.4.2"/>
      <sheetName val="ปร.4.2.1"/>
      <sheetName val="ปร.4.2.2"/>
      <sheetName val="ปร.4.2.3"/>
      <sheetName val="ปร.4.2.4"/>
      <sheetName val="ปร.4.3พ"/>
      <sheetName val="ปร.4.3.1"/>
      <sheetName val="งวดงาน"/>
      <sheetName val="แบ่งสัดส่วน"/>
    </sheetNames>
    <sheetDataSet>
      <sheetData sheetId="0">
        <row r="10">
          <cell r="F10">
            <v>500000</v>
          </cell>
        </row>
        <row r="11">
          <cell r="F11">
            <v>1000000</v>
          </cell>
        </row>
        <row r="12">
          <cell r="F12">
            <v>2000000</v>
          </cell>
        </row>
        <row r="13">
          <cell r="F13">
            <v>5000000</v>
          </cell>
        </row>
        <row r="14">
          <cell r="F14">
            <v>10000000</v>
          </cell>
        </row>
        <row r="15">
          <cell r="F15">
            <v>15000000</v>
          </cell>
        </row>
        <row r="16">
          <cell r="F16">
            <v>20000000</v>
          </cell>
        </row>
        <row r="17">
          <cell r="F17">
            <v>25000000</v>
          </cell>
        </row>
        <row r="18">
          <cell r="F18">
            <v>30000000</v>
          </cell>
        </row>
        <row r="19">
          <cell r="F19">
            <v>40000000</v>
          </cell>
        </row>
        <row r="20">
          <cell r="F20">
            <v>50000000</v>
          </cell>
        </row>
        <row r="21">
          <cell r="F21">
            <v>60000000</v>
          </cell>
        </row>
        <row r="22">
          <cell r="F22">
            <v>70000000</v>
          </cell>
        </row>
        <row r="23">
          <cell r="F23">
            <v>80000000</v>
          </cell>
        </row>
        <row r="24">
          <cell r="F24">
            <v>90000000</v>
          </cell>
        </row>
        <row r="25">
          <cell r="F25">
            <v>100000000</v>
          </cell>
        </row>
        <row r="26">
          <cell r="F26">
            <v>150000000</v>
          </cell>
        </row>
        <row r="27">
          <cell r="F27">
            <v>200000000</v>
          </cell>
        </row>
        <row r="28">
          <cell r="F28">
            <v>250000000</v>
          </cell>
        </row>
        <row r="29">
          <cell r="F29">
            <v>300000000</v>
          </cell>
        </row>
        <row r="30">
          <cell r="F30">
            <v>350000000</v>
          </cell>
        </row>
        <row r="31">
          <cell r="F31">
            <v>400000000</v>
          </cell>
        </row>
        <row r="32">
          <cell r="F32">
            <v>500000000</v>
          </cell>
        </row>
        <row r="33">
          <cell r="F33">
            <v>500000001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2"/>
  <sheetViews>
    <sheetView view="pageBreakPreview" zoomScale="60" zoomScaleNormal="100" workbookViewId="0">
      <selection activeCell="A4" sqref="A4:I4"/>
    </sheetView>
  </sheetViews>
  <sheetFormatPr defaultColWidth="9" defaultRowHeight="21"/>
  <cols>
    <col min="1" max="1" width="9" style="16"/>
    <col min="2" max="2" width="7.625" style="16" customWidth="1"/>
    <col min="3" max="3" width="9" style="16"/>
    <col min="4" max="4" width="7.375" style="16" customWidth="1"/>
    <col min="5" max="5" width="14.25" style="16" customWidth="1"/>
    <col min="6" max="8" width="9" style="16"/>
    <col min="9" max="9" width="7.875" style="16" customWidth="1"/>
    <col min="10" max="16384" width="9" style="16"/>
  </cols>
  <sheetData>
    <row r="1" spans="1:9">
      <c r="A1" s="13"/>
      <c r="B1" s="14"/>
      <c r="C1" s="14"/>
      <c r="D1" s="14"/>
      <c r="E1" s="14"/>
      <c r="F1" s="14"/>
      <c r="G1" s="14"/>
      <c r="H1" s="14"/>
      <c r="I1" s="15"/>
    </row>
    <row r="2" spans="1:9">
      <c r="A2" s="17"/>
      <c r="B2" s="18"/>
      <c r="C2" s="18"/>
      <c r="D2" s="18"/>
      <c r="E2" s="19" t="s">
        <v>489</v>
      </c>
      <c r="F2" s="18"/>
      <c r="G2" s="18"/>
      <c r="H2" s="18"/>
      <c r="I2" s="20"/>
    </row>
    <row r="3" spans="1:9">
      <c r="A3" s="17"/>
      <c r="B3" s="18"/>
      <c r="C3" s="18"/>
      <c r="D3" s="18"/>
      <c r="E3" s="19"/>
      <c r="F3" s="18"/>
      <c r="G3" s="18"/>
      <c r="H3" s="18"/>
      <c r="I3" s="20"/>
    </row>
    <row r="4" spans="1:9">
      <c r="A4" s="21" t="s">
        <v>608</v>
      </c>
      <c r="B4" s="22"/>
      <c r="C4" s="22"/>
      <c r="D4" s="22"/>
      <c r="E4" s="22"/>
      <c r="F4" s="22"/>
      <c r="G4" s="22"/>
      <c r="H4" s="22"/>
      <c r="I4" s="23"/>
    </row>
    <row r="5" spans="1:9">
      <c r="A5" s="17"/>
      <c r="B5" s="18"/>
      <c r="C5" s="18"/>
      <c r="D5" s="18"/>
      <c r="E5" s="24"/>
      <c r="F5" s="18"/>
      <c r="G5" s="18"/>
      <c r="H5" s="18"/>
      <c r="I5" s="20"/>
    </row>
    <row r="6" spans="1:9">
      <c r="A6" s="17"/>
      <c r="B6" s="18"/>
      <c r="C6" s="18"/>
      <c r="D6" s="18"/>
      <c r="E6" s="19" t="s">
        <v>490</v>
      </c>
      <c r="F6" s="18"/>
      <c r="G6" s="18"/>
      <c r="H6" s="18"/>
      <c r="I6" s="20"/>
    </row>
    <row r="7" spans="1:9">
      <c r="A7" s="17"/>
      <c r="B7" s="18"/>
      <c r="C7" s="18"/>
      <c r="D7" s="18"/>
      <c r="E7" s="24" t="s">
        <v>491</v>
      </c>
      <c r="F7" s="18"/>
      <c r="G7" s="18"/>
      <c r="H7" s="18"/>
      <c r="I7" s="20"/>
    </row>
    <row r="8" spans="1:9">
      <c r="A8" s="17"/>
      <c r="B8" s="22" t="s">
        <v>551</v>
      </c>
      <c r="C8" s="22"/>
      <c r="D8" s="22"/>
      <c r="E8" s="22"/>
      <c r="F8" s="22"/>
      <c r="G8" s="22"/>
      <c r="H8" s="22"/>
      <c r="I8" s="20"/>
    </row>
    <row r="9" spans="1:9">
      <c r="A9" s="17"/>
      <c r="B9" s="18"/>
      <c r="C9" s="18"/>
      <c r="D9" s="18"/>
      <c r="E9" s="19"/>
      <c r="F9" s="18"/>
      <c r="G9" s="18"/>
      <c r="H9" s="18"/>
      <c r="I9" s="20"/>
    </row>
    <row r="10" spans="1:9">
      <c r="A10" s="17"/>
      <c r="B10" s="18"/>
      <c r="C10" s="18"/>
      <c r="D10" s="18"/>
      <c r="E10" s="19"/>
      <c r="F10" s="18"/>
      <c r="G10" s="18"/>
      <c r="H10" s="18"/>
      <c r="I10" s="20"/>
    </row>
    <row r="11" spans="1:9">
      <c r="A11" s="25"/>
      <c r="B11" s="26"/>
      <c r="C11" s="26"/>
      <c r="D11" s="26"/>
      <c r="E11" s="26"/>
      <c r="F11" s="26"/>
      <c r="G11" s="26"/>
      <c r="H11" s="26"/>
      <c r="I11" s="27"/>
    </row>
    <row r="12" spans="1:9">
      <c r="A12" s="28"/>
      <c r="B12" s="29"/>
      <c r="C12" s="18"/>
      <c r="D12" s="29"/>
      <c r="F12" s="29"/>
      <c r="G12" s="29"/>
      <c r="H12" s="18"/>
      <c r="I12" s="20"/>
    </row>
    <row r="13" spans="1:9">
      <c r="A13" s="28"/>
      <c r="B13" s="29"/>
      <c r="C13" s="18"/>
      <c r="D13" s="29"/>
      <c r="E13" s="19" t="s">
        <v>492</v>
      </c>
      <c r="F13" s="29"/>
      <c r="G13" s="29"/>
      <c r="H13" s="18"/>
      <c r="I13" s="20"/>
    </row>
    <row r="14" spans="1:9">
      <c r="A14" s="28"/>
      <c r="B14" s="29"/>
      <c r="C14" s="18"/>
      <c r="D14" s="29"/>
      <c r="E14" s="30" t="s">
        <v>607</v>
      </c>
      <c r="F14" s="29"/>
      <c r="G14" s="29"/>
      <c r="H14" s="18"/>
      <c r="I14" s="20"/>
    </row>
    <row r="15" spans="1:9">
      <c r="A15" s="28"/>
      <c r="B15" s="29"/>
      <c r="C15" s="18"/>
      <c r="D15" s="29"/>
      <c r="E15" s="19"/>
      <c r="F15" s="29"/>
      <c r="G15" s="29"/>
      <c r="H15" s="18"/>
      <c r="I15" s="20"/>
    </row>
    <row r="16" spans="1:9">
      <c r="A16" s="25"/>
      <c r="B16" s="26"/>
      <c r="C16" s="18"/>
      <c r="D16" s="31"/>
      <c r="E16" s="18"/>
      <c r="F16" s="31"/>
      <c r="G16" s="31"/>
      <c r="H16" s="18"/>
      <c r="I16" s="20"/>
    </row>
    <row r="17" spans="1:9">
      <c r="A17" s="17"/>
      <c r="B17" s="18"/>
      <c r="C17" s="18"/>
      <c r="D17" s="18"/>
      <c r="E17" s="18"/>
      <c r="F17" s="18"/>
      <c r="G17" s="18"/>
      <c r="H17" s="18"/>
      <c r="I17" s="20"/>
    </row>
    <row r="18" spans="1:9">
      <c r="A18" s="17"/>
      <c r="B18" s="18"/>
      <c r="C18" s="24"/>
      <c r="D18" s="18"/>
      <c r="E18" s="24"/>
      <c r="F18" s="18"/>
      <c r="G18" s="18"/>
      <c r="H18" s="18"/>
      <c r="I18" s="20"/>
    </row>
    <row r="19" spans="1:9">
      <c r="A19" s="17"/>
      <c r="B19" s="18"/>
      <c r="C19" s="24"/>
      <c r="D19" s="18"/>
      <c r="E19" s="24"/>
      <c r="F19" s="18"/>
      <c r="G19" s="18"/>
      <c r="H19" s="18"/>
      <c r="I19" s="20"/>
    </row>
    <row r="20" spans="1:9">
      <c r="A20" s="17"/>
      <c r="B20" s="18"/>
      <c r="C20" s="18"/>
      <c r="D20" s="18"/>
      <c r="E20" s="24"/>
      <c r="F20" s="18"/>
      <c r="G20" s="18"/>
      <c r="H20" s="18"/>
      <c r="I20" s="20"/>
    </row>
    <row r="21" spans="1:9">
      <c r="A21" s="17"/>
      <c r="B21" s="18"/>
      <c r="C21" s="18"/>
      <c r="D21" s="18"/>
      <c r="E21" s="18"/>
      <c r="F21" s="18"/>
      <c r="G21" s="18"/>
      <c r="H21" s="18"/>
      <c r="I21" s="20"/>
    </row>
    <row r="22" spans="1:9">
      <c r="A22" s="17"/>
      <c r="B22" s="22"/>
      <c r="C22" s="22"/>
      <c r="D22" s="22"/>
      <c r="E22" s="18"/>
      <c r="F22" s="22"/>
      <c r="G22" s="22"/>
      <c r="H22" s="22"/>
      <c r="I22" s="20"/>
    </row>
    <row r="23" spans="1:9">
      <c r="A23" s="17"/>
      <c r="B23" s="22"/>
      <c r="C23" s="22"/>
      <c r="D23" s="22"/>
      <c r="E23" s="18"/>
      <c r="F23" s="22"/>
      <c r="G23" s="22"/>
      <c r="H23" s="22"/>
      <c r="I23" s="20"/>
    </row>
    <row r="24" spans="1:9">
      <c r="A24" s="17"/>
      <c r="B24" s="18"/>
      <c r="C24" s="18"/>
      <c r="D24" s="18"/>
      <c r="E24" s="18"/>
      <c r="F24" s="18"/>
      <c r="G24" s="18"/>
      <c r="H24" s="18"/>
      <c r="I24" s="20"/>
    </row>
    <row r="25" spans="1:9">
      <c r="A25" s="17"/>
      <c r="B25" s="22"/>
      <c r="C25" s="22"/>
      <c r="D25" s="22"/>
      <c r="E25" s="18"/>
      <c r="F25" s="22"/>
      <c r="G25" s="22"/>
      <c r="H25" s="22"/>
      <c r="I25" s="20"/>
    </row>
    <row r="26" spans="1:9">
      <c r="A26" s="17"/>
      <c r="B26" s="22"/>
      <c r="C26" s="22"/>
      <c r="D26" s="22"/>
      <c r="E26" s="18"/>
      <c r="F26" s="22"/>
      <c r="G26" s="22"/>
      <c r="H26" s="22"/>
      <c r="I26" s="20"/>
    </row>
    <row r="27" spans="1:9">
      <c r="A27" s="17"/>
      <c r="B27" s="18"/>
      <c r="C27" s="18"/>
      <c r="D27" s="18"/>
      <c r="E27" s="18"/>
      <c r="F27" s="18"/>
      <c r="G27" s="18"/>
      <c r="H27" s="18"/>
      <c r="I27" s="20"/>
    </row>
    <row r="28" spans="1:9">
      <c r="A28" s="17"/>
      <c r="B28" s="22"/>
      <c r="C28" s="22"/>
      <c r="D28" s="22"/>
      <c r="E28" s="18"/>
      <c r="F28" s="22"/>
      <c r="G28" s="22"/>
      <c r="H28" s="22"/>
      <c r="I28" s="20"/>
    </row>
    <row r="29" spans="1:9">
      <c r="A29" s="17"/>
      <c r="B29" s="22"/>
      <c r="C29" s="22"/>
      <c r="D29" s="22"/>
      <c r="E29" s="18"/>
      <c r="F29" s="22"/>
      <c r="G29" s="22"/>
      <c r="H29" s="22"/>
      <c r="I29" s="20"/>
    </row>
    <row r="30" spans="1:9">
      <c r="A30" s="17"/>
      <c r="B30" s="18"/>
      <c r="C30" s="18"/>
      <c r="D30" s="18"/>
      <c r="E30" s="18"/>
      <c r="F30" s="18"/>
      <c r="G30" s="18"/>
      <c r="H30" s="18"/>
      <c r="I30" s="20"/>
    </row>
    <row r="31" spans="1:9">
      <c r="A31" s="17"/>
      <c r="B31" s="22"/>
      <c r="C31" s="22"/>
      <c r="D31" s="22"/>
      <c r="E31" s="18"/>
      <c r="F31" s="22"/>
      <c r="G31" s="22"/>
      <c r="H31" s="22"/>
      <c r="I31" s="20"/>
    </row>
    <row r="32" spans="1:9" ht="21.75" thickBot="1">
      <c r="A32" s="32"/>
      <c r="B32" s="33"/>
      <c r="C32" s="33"/>
      <c r="D32" s="33"/>
      <c r="E32" s="34"/>
      <c r="F32" s="33"/>
      <c r="G32" s="33"/>
      <c r="H32" s="33"/>
      <c r="I32" s="35"/>
    </row>
  </sheetData>
  <mergeCells count="18">
    <mergeCell ref="B28:D28"/>
    <mergeCell ref="F28:H28"/>
    <mergeCell ref="F22:H22"/>
    <mergeCell ref="F23:H23"/>
    <mergeCell ref="B25:D25"/>
    <mergeCell ref="F25:H25"/>
    <mergeCell ref="B22:D22"/>
    <mergeCell ref="B32:D32"/>
    <mergeCell ref="F32:H32"/>
    <mergeCell ref="B29:D29"/>
    <mergeCell ref="F29:H29"/>
    <mergeCell ref="B31:D31"/>
    <mergeCell ref="F31:H31"/>
    <mergeCell ref="B23:D23"/>
    <mergeCell ref="B26:D26"/>
    <mergeCell ref="F26:H26"/>
    <mergeCell ref="A4:I4"/>
    <mergeCell ref="B8:H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82"/>
  <sheetViews>
    <sheetView zoomScaleNormal="100" zoomScaleSheetLayoutView="85" zoomScalePageLayoutView="85" workbookViewId="0">
      <selection sqref="A1:XFD1048576"/>
    </sheetView>
  </sheetViews>
  <sheetFormatPr defaultColWidth="9" defaultRowHeight="21"/>
  <cols>
    <col min="1" max="1" width="5.875" style="87" customWidth="1"/>
    <col min="2" max="2" width="49.625" style="16" customWidth="1"/>
    <col min="3" max="3" width="12" style="158" bestFit="1" customWidth="1"/>
    <col min="4" max="4" width="5.625" style="16" bestFit="1" customWidth="1"/>
    <col min="5" max="5" width="11" style="16" bestFit="1" customWidth="1"/>
    <col min="6" max="6" width="12.125" style="16" customWidth="1"/>
    <col min="7" max="7" width="10" style="16" bestFit="1" customWidth="1"/>
    <col min="8" max="8" width="11.375" style="16" bestFit="1" customWidth="1"/>
    <col min="9" max="9" width="12.125" style="16" customWidth="1"/>
    <col min="10" max="10" width="8.375" style="16" customWidth="1"/>
    <col min="11" max="11" width="9.125" style="16" customWidth="1"/>
    <col min="12" max="12" width="11.875" style="16" bestFit="1" customWidth="1"/>
    <col min="13" max="13" width="14.375" style="16" customWidth="1"/>
    <col min="14" max="16384" width="9" style="16"/>
  </cols>
  <sheetData>
    <row r="1" spans="1:12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2" s="16" customFormat="1">
      <c r="A2" s="160" t="s">
        <v>614</v>
      </c>
      <c r="B2" s="18"/>
      <c r="C2" s="18"/>
      <c r="D2" s="131"/>
      <c r="E2" s="131"/>
      <c r="F2" s="131"/>
      <c r="G2" s="131"/>
      <c r="H2" s="131"/>
      <c r="I2" s="131"/>
      <c r="J2" s="136"/>
    </row>
    <row r="3" spans="1:12" s="16" customForma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2" s="16" customFormat="1">
      <c r="A4" s="161" t="s">
        <v>615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2" s="16" customFormat="1">
      <c r="A5" s="160" t="s">
        <v>613</v>
      </c>
      <c r="B5" s="18"/>
      <c r="C5" s="18"/>
      <c r="D5" s="133"/>
      <c r="E5" s="134"/>
      <c r="F5" s="135"/>
      <c r="G5" s="18"/>
      <c r="H5" s="135"/>
      <c r="I5" s="18"/>
      <c r="J5" s="136"/>
    </row>
    <row r="6" spans="1:12" s="16" customFormat="1">
      <c r="A6" s="138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52" t="s">
        <v>9</v>
      </c>
    </row>
    <row r="7" spans="1:12" s="16" customFormat="1">
      <c r="A7" s="92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50"/>
      <c r="J7" s="50"/>
    </row>
    <row r="8" spans="1:12" s="16" customFormat="1">
      <c r="A8" s="181">
        <v>1.4</v>
      </c>
      <c r="B8" s="63" t="s">
        <v>19</v>
      </c>
      <c r="C8" s="56"/>
      <c r="D8" s="153"/>
      <c r="E8" s="56"/>
      <c r="F8" s="56"/>
      <c r="G8" s="56"/>
      <c r="H8" s="56"/>
      <c r="I8" s="56"/>
      <c r="J8" s="56"/>
    </row>
    <row r="9" spans="1:12" s="16" customFormat="1">
      <c r="A9" s="181"/>
      <c r="B9" s="172" t="s">
        <v>443</v>
      </c>
      <c r="C9" s="56">
        <v>1</v>
      </c>
      <c r="D9" s="153" t="s">
        <v>0</v>
      </c>
      <c r="E9" s="56"/>
      <c r="F9" s="56"/>
      <c r="G9" s="56"/>
      <c r="H9" s="56"/>
      <c r="I9" s="56"/>
      <c r="J9" s="56"/>
    </row>
    <row r="10" spans="1:12" s="16" customFormat="1">
      <c r="A10" s="181"/>
      <c r="B10" s="172" t="s">
        <v>444</v>
      </c>
      <c r="C10" s="56">
        <v>1</v>
      </c>
      <c r="D10" s="153" t="s">
        <v>0</v>
      </c>
      <c r="E10" s="56"/>
      <c r="F10" s="56"/>
      <c r="G10" s="56"/>
      <c r="H10" s="56"/>
      <c r="I10" s="56"/>
      <c r="J10" s="56"/>
    </row>
    <row r="11" spans="1:12" s="16" customFormat="1">
      <c r="A11" s="181"/>
      <c r="B11" s="172" t="s">
        <v>445</v>
      </c>
      <c r="C11" s="56">
        <v>1</v>
      </c>
      <c r="D11" s="153" t="s">
        <v>0</v>
      </c>
      <c r="E11" s="56"/>
      <c r="F11" s="56"/>
      <c r="G11" s="56"/>
      <c r="H11" s="56"/>
      <c r="I11" s="56"/>
      <c r="J11" s="56"/>
    </row>
    <row r="12" spans="1:12" s="16" customFormat="1">
      <c r="A12" s="181"/>
      <c r="B12" s="172" t="s">
        <v>446</v>
      </c>
      <c r="C12" s="56">
        <v>1</v>
      </c>
      <c r="D12" s="153" t="s">
        <v>0</v>
      </c>
      <c r="E12" s="56"/>
      <c r="F12" s="56"/>
      <c r="G12" s="56"/>
      <c r="H12" s="56"/>
      <c r="I12" s="56"/>
      <c r="J12" s="56"/>
      <c r="L12" s="71">
        <f>I12/7</f>
        <v>0</v>
      </c>
    </row>
    <row r="13" spans="1:12" s="16" customFormat="1">
      <c r="A13" s="181"/>
      <c r="B13" s="172" t="s">
        <v>447</v>
      </c>
      <c r="C13" s="56">
        <v>1</v>
      </c>
      <c r="D13" s="153" t="s">
        <v>0</v>
      </c>
      <c r="E13" s="56"/>
      <c r="F13" s="56"/>
      <c r="G13" s="56"/>
      <c r="H13" s="56"/>
      <c r="I13" s="56"/>
      <c r="J13" s="56"/>
      <c r="L13" s="71">
        <f>I13/7</f>
        <v>0</v>
      </c>
    </row>
    <row r="14" spans="1:12" s="16" customFormat="1">
      <c r="A14" s="181"/>
      <c r="B14" s="172" t="s">
        <v>448</v>
      </c>
      <c r="C14" s="56">
        <v>1</v>
      </c>
      <c r="D14" s="153" t="s">
        <v>0</v>
      </c>
      <c r="E14" s="56"/>
      <c r="F14" s="56"/>
      <c r="G14" s="56"/>
      <c r="H14" s="56"/>
      <c r="I14" s="56"/>
      <c r="J14" s="56"/>
    </row>
    <row r="15" spans="1:12" s="16" customFormat="1">
      <c r="A15" s="181"/>
      <c r="B15" s="172" t="s">
        <v>449</v>
      </c>
      <c r="C15" s="56">
        <v>1</v>
      </c>
      <c r="D15" s="153" t="s">
        <v>0</v>
      </c>
      <c r="E15" s="56"/>
      <c r="F15" s="56"/>
      <c r="G15" s="56"/>
      <c r="H15" s="56"/>
      <c r="I15" s="56"/>
      <c r="J15" s="56"/>
    </row>
    <row r="16" spans="1:12" s="16" customFormat="1">
      <c r="A16" s="181"/>
      <c r="B16" s="172" t="s">
        <v>593</v>
      </c>
      <c r="C16" s="56">
        <v>1</v>
      </c>
      <c r="D16" s="153" t="s">
        <v>0</v>
      </c>
      <c r="E16" s="56"/>
      <c r="F16" s="56"/>
      <c r="G16" s="56"/>
      <c r="H16" s="56"/>
      <c r="I16" s="56"/>
      <c r="J16" s="56"/>
    </row>
    <row r="17" spans="1:13" s="16" customFormat="1">
      <c r="A17" s="181"/>
      <c r="B17" s="172" t="s">
        <v>594</v>
      </c>
      <c r="C17" s="56">
        <v>1</v>
      </c>
      <c r="D17" s="153" t="s">
        <v>0</v>
      </c>
      <c r="E17" s="56"/>
      <c r="F17" s="56"/>
      <c r="G17" s="56"/>
      <c r="H17" s="56"/>
      <c r="I17" s="56"/>
      <c r="J17" s="56"/>
    </row>
    <row r="18" spans="1:13" s="16" customFormat="1">
      <c r="A18" s="181"/>
      <c r="B18" s="172" t="s">
        <v>595</v>
      </c>
      <c r="C18" s="56">
        <v>1</v>
      </c>
      <c r="D18" s="153" t="s">
        <v>0</v>
      </c>
      <c r="E18" s="56"/>
      <c r="F18" s="56"/>
      <c r="G18" s="56"/>
      <c r="H18" s="56"/>
      <c r="I18" s="56"/>
      <c r="J18" s="56"/>
      <c r="L18" s="71"/>
    </row>
    <row r="19" spans="1:13" s="16" customFormat="1">
      <c r="A19" s="181"/>
      <c r="B19" s="172" t="s">
        <v>596</v>
      </c>
      <c r="C19" s="56">
        <v>1</v>
      </c>
      <c r="D19" s="153" t="s">
        <v>0</v>
      </c>
      <c r="E19" s="56"/>
      <c r="F19" s="56"/>
      <c r="G19" s="56"/>
      <c r="H19" s="56"/>
      <c r="I19" s="56"/>
      <c r="J19" s="56"/>
      <c r="L19" s="71"/>
    </row>
    <row r="20" spans="1:13" s="16" customFormat="1">
      <c r="A20" s="181"/>
      <c r="B20" s="172" t="s">
        <v>597</v>
      </c>
      <c r="C20" s="56">
        <v>1</v>
      </c>
      <c r="D20" s="153" t="s">
        <v>0</v>
      </c>
      <c r="E20" s="56"/>
      <c r="F20" s="56"/>
      <c r="G20" s="56"/>
      <c r="H20" s="56"/>
      <c r="I20" s="56"/>
      <c r="J20" s="56"/>
      <c r="L20" s="71"/>
    </row>
    <row r="21" spans="1:13" s="16" customFormat="1">
      <c r="A21" s="181"/>
      <c r="B21" s="172" t="s">
        <v>598</v>
      </c>
      <c r="C21" s="56">
        <v>1</v>
      </c>
      <c r="D21" s="153" t="s">
        <v>0</v>
      </c>
      <c r="E21" s="56"/>
      <c r="F21" s="56"/>
      <c r="G21" s="56"/>
      <c r="H21" s="56"/>
      <c r="I21" s="56"/>
      <c r="J21" s="56"/>
    </row>
    <row r="22" spans="1:13" s="16" customFormat="1">
      <c r="A22" s="282"/>
      <c r="B22" s="283"/>
      <c r="C22" s="284"/>
      <c r="D22" s="285"/>
      <c r="E22" s="284"/>
      <c r="F22" s="284"/>
      <c r="G22" s="284"/>
      <c r="H22" s="284"/>
      <c r="I22" s="284"/>
      <c r="J22" s="284"/>
    </row>
    <row r="23" spans="1:13" s="188" customFormat="1">
      <c r="A23" s="260"/>
      <c r="B23" s="156" t="s">
        <v>271</v>
      </c>
      <c r="C23" s="110"/>
      <c r="D23" s="157"/>
      <c r="E23" s="110"/>
      <c r="F23" s="110"/>
      <c r="G23" s="110"/>
      <c r="H23" s="110"/>
      <c r="I23" s="110"/>
      <c r="J23" s="110"/>
      <c r="L23" s="191"/>
      <c r="M23" s="191"/>
    </row>
    <row r="24" spans="1:13" s="188" customFormat="1">
      <c r="A24" s="286" t="s">
        <v>450</v>
      </c>
      <c r="B24" s="287" t="s">
        <v>377</v>
      </c>
      <c r="C24" s="288"/>
      <c r="D24" s="289"/>
      <c r="E24" s="288"/>
      <c r="F24" s="288"/>
      <c r="G24" s="288"/>
      <c r="H24" s="288"/>
      <c r="I24" s="288"/>
      <c r="J24" s="288"/>
    </row>
    <row r="25" spans="1:13" s="188" customFormat="1">
      <c r="A25" s="286"/>
      <c r="B25" s="290" t="s">
        <v>286</v>
      </c>
      <c r="C25" s="291">
        <v>2</v>
      </c>
      <c r="D25" s="292" t="s">
        <v>21</v>
      </c>
      <c r="E25" s="291"/>
      <c r="F25" s="291"/>
      <c r="G25" s="291"/>
      <c r="H25" s="291"/>
      <c r="I25" s="291"/>
      <c r="J25" s="288"/>
    </row>
    <row r="26" spans="1:13" s="188" customFormat="1">
      <c r="A26" s="286"/>
      <c r="B26" s="290" t="s">
        <v>287</v>
      </c>
      <c r="C26" s="291">
        <v>6</v>
      </c>
      <c r="D26" s="292" t="s">
        <v>296</v>
      </c>
      <c r="E26" s="291"/>
      <c r="F26" s="291"/>
      <c r="G26" s="291"/>
      <c r="H26" s="291"/>
      <c r="I26" s="291"/>
      <c r="J26" s="288"/>
    </row>
    <row r="27" spans="1:13" s="188" customFormat="1">
      <c r="A27" s="286"/>
      <c r="B27" s="290" t="s">
        <v>288</v>
      </c>
      <c r="C27" s="291">
        <v>3</v>
      </c>
      <c r="D27" s="292" t="s">
        <v>3</v>
      </c>
      <c r="E27" s="291"/>
      <c r="F27" s="291"/>
      <c r="G27" s="291"/>
      <c r="H27" s="291"/>
      <c r="I27" s="291"/>
      <c r="J27" s="288"/>
    </row>
    <row r="28" spans="1:13" s="188" customFormat="1">
      <c r="A28" s="286"/>
      <c r="B28" s="290" t="s">
        <v>289</v>
      </c>
      <c r="C28" s="291">
        <v>2</v>
      </c>
      <c r="D28" s="292" t="s">
        <v>296</v>
      </c>
      <c r="E28" s="291"/>
      <c r="F28" s="291"/>
      <c r="G28" s="291"/>
      <c r="H28" s="291"/>
      <c r="I28" s="291"/>
      <c r="J28" s="288"/>
    </row>
    <row r="29" spans="1:13" s="188" customFormat="1">
      <c r="A29" s="286"/>
      <c r="B29" s="290" t="s">
        <v>290</v>
      </c>
      <c r="C29" s="291">
        <v>12</v>
      </c>
      <c r="D29" s="292" t="s">
        <v>298</v>
      </c>
      <c r="E29" s="291"/>
      <c r="F29" s="291"/>
      <c r="G29" s="291"/>
      <c r="H29" s="291"/>
      <c r="I29" s="291"/>
      <c r="J29" s="288"/>
    </row>
    <row r="30" spans="1:13" s="188" customFormat="1">
      <c r="A30" s="286"/>
      <c r="B30" s="290" t="s">
        <v>291</v>
      </c>
      <c r="C30" s="291">
        <v>3</v>
      </c>
      <c r="D30" s="292" t="s">
        <v>298</v>
      </c>
      <c r="E30" s="291"/>
      <c r="F30" s="291"/>
      <c r="G30" s="291"/>
      <c r="H30" s="291"/>
      <c r="I30" s="291"/>
      <c r="J30" s="288"/>
    </row>
    <row r="31" spans="1:13" s="188" customFormat="1">
      <c r="A31" s="286"/>
      <c r="B31" s="290" t="s">
        <v>295</v>
      </c>
      <c r="C31" s="291">
        <v>3</v>
      </c>
      <c r="D31" s="292" t="s">
        <v>3</v>
      </c>
      <c r="E31" s="291"/>
      <c r="F31" s="291"/>
      <c r="G31" s="291"/>
      <c r="H31" s="291"/>
      <c r="I31" s="291"/>
      <c r="J31" s="288"/>
    </row>
    <row r="32" spans="1:13" s="188" customFormat="1">
      <c r="A32" s="286"/>
      <c r="B32" s="290" t="s">
        <v>292</v>
      </c>
      <c r="C32" s="291">
        <v>3</v>
      </c>
      <c r="D32" s="292" t="s">
        <v>3</v>
      </c>
      <c r="E32" s="291"/>
      <c r="F32" s="291"/>
      <c r="G32" s="291"/>
      <c r="H32" s="291"/>
      <c r="I32" s="291"/>
      <c r="J32" s="288"/>
    </row>
    <row r="33" spans="1:10" s="188" customFormat="1">
      <c r="A33" s="286"/>
      <c r="B33" s="290" t="s">
        <v>293</v>
      </c>
      <c r="C33" s="291">
        <v>1</v>
      </c>
      <c r="D33" s="292" t="s">
        <v>3</v>
      </c>
      <c r="E33" s="291"/>
      <c r="F33" s="291"/>
      <c r="G33" s="291"/>
      <c r="H33" s="291"/>
      <c r="I33" s="291"/>
      <c r="J33" s="288"/>
    </row>
    <row r="34" spans="1:10" s="188" customFormat="1">
      <c r="A34" s="286"/>
      <c r="B34" s="293" t="s">
        <v>494</v>
      </c>
      <c r="C34" s="288"/>
      <c r="D34" s="292"/>
      <c r="E34" s="291"/>
      <c r="F34" s="291"/>
      <c r="G34" s="291"/>
      <c r="H34" s="291"/>
      <c r="I34" s="291"/>
      <c r="J34" s="288"/>
    </row>
    <row r="35" spans="1:10" s="188" customFormat="1">
      <c r="A35" s="270"/>
      <c r="B35" s="271" t="s">
        <v>299</v>
      </c>
      <c r="C35" s="70"/>
      <c r="D35" s="272"/>
      <c r="E35" s="70"/>
      <c r="F35" s="70"/>
      <c r="G35" s="70"/>
      <c r="H35" s="70"/>
      <c r="I35" s="70"/>
      <c r="J35" s="70"/>
    </row>
    <row r="36" spans="1:10" s="188" customFormat="1">
      <c r="A36" s="286" t="s">
        <v>451</v>
      </c>
      <c r="B36" s="287" t="s">
        <v>376</v>
      </c>
      <c r="C36" s="288"/>
      <c r="D36" s="289"/>
      <c r="E36" s="288"/>
      <c r="F36" s="288"/>
      <c r="G36" s="288"/>
      <c r="H36" s="288"/>
      <c r="I36" s="288"/>
      <c r="J36" s="288"/>
    </row>
    <row r="37" spans="1:10" s="188" customFormat="1">
      <c r="A37" s="294"/>
      <c r="B37" s="290" t="s">
        <v>300</v>
      </c>
      <c r="C37" s="291"/>
      <c r="D37" s="292"/>
      <c r="E37" s="291"/>
      <c r="F37" s="291"/>
      <c r="G37" s="291"/>
      <c r="H37" s="291"/>
      <c r="I37" s="291"/>
      <c r="J37" s="288"/>
    </row>
    <row r="38" spans="1:10" s="188" customFormat="1">
      <c r="A38" s="294"/>
      <c r="B38" s="295" t="s">
        <v>386</v>
      </c>
      <c r="C38" s="291">
        <v>1</v>
      </c>
      <c r="D38" s="292" t="s">
        <v>3</v>
      </c>
      <c r="E38" s="291"/>
      <c r="F38" s="296"/>
      <c r="G38" s="291"/>
      <c r="H38" s="291"/>
      <c r="I38" s="291"/>
      <c r="J38" s="288"/>
    </row>
    <row r="39" spans="1:10" s="188" customFormat="1">
      <c r="A39" s="294"/>
      <c r="B39" s="295" t="s">
        <v>387</v>
      </c>
      <c r="C39" s="291">
        <v>1</v>
      </c>
      <c r="D39" s="292" t="s">
        <v>3</v>
      </c>
      <c r="E39" s="291"/>
      <c r="F39" s="291"/>
      <c r="G39" s="291"/>
      <c r="H39" s="291"/>
      <c r="I39" s="291"/>
      <c r="J39" s="288"/>
    </row>
    <row r="40" spans="1:10" s="188" customFormat="1">
      <c r="A40" s="294"/>
      <c r="B40" s="295" t="s">
        <v>388</v>
      </c>
      <c r="C40" s="291">
        <v>1</v>
      </c>
      <c r="D40" s="292" t="s">
        <v>3</v>
      </c>
      <c r="E40" s="291"/>
      <c r="F40" s="291"/>
      <c r="G40" s="291"/>
      <c r="H40" s="291"/>
      <c r="I40" s="291"/>
      <c r="J40" s="288"/>
    </row>
    <row r="41" spans="1:10" s="188" customFormat="1">
      <c r="A41" s="294"/>
      <c r="B41" s="295" t="s">
        <v>389</v>
      </c>
      <c r="C41" s="291">
        <v>4</v>
      </c>
      <c r="D41" s="292" t="s">
        <v>3</v>
      </c>
      <c r="E41" s="291"/>
      <c r="F41" s="291"/>
      <c r="G41" s="291"/>
      <c r="H41" s="291"/>
      <c r="I41" s="291"/>
      <c r="J41" s="288"/>
    </row>
    <row r="42" spans="1:10" s="188" customFormat="1">
      <c r="A42" s="294"/>
      <c r="B42" s="295" t="s">
        <v>390</v>
      </c>
      <c r="C42" s="291">
        <v>1</v>
      </c>
      <c r="D42" s="292" t="s">
        <v>3</v>
      </c>
      <c r="E42" s="291"/>
      <c r="F42" s="291"/>
      <c r="G42" s="291"/>
      <c r="H42" s="291"/>
      <c r="I42" s="291"/>
      <c r="J42" s="288"/>
    </row>
    <row r="43" spans="1:10" s="188" customFormat="1">
      <c r="A43" s="294"/>
      <c r="B43" s="295" t="s">
        <v>391</v>
      </c>
      <c r="C43" s="291">
        <v>1</v>
      </c>
      <c r="D43" s="292" t="s">
        <v>3</v>
      </c>
      <c r="E43" s="291"/>
      <c r="F43" s="291"/>
      <c r="G43" s="291"/>
      <c r="H43" s="291"/>
      <c r="I43" s="291"/>
      <c r="J43" s="288"/>
    </row>
    <row r="44" spans="1:10" s="188" customFormat="1">
      <c r="A44" s="294"/>
      <c r="B44" s="295" t="s">
        <v>301</v>
      </c>
      <c r="C44" s="291">
        <v>3</v>
      </c>
      <c r="D44" s="292" t="s">
        <v>3</v>
      </c>
      <c r="E44" s="291"/>
      <c r="F44" s="291"/>
      <c r="G44" s="291"/>
      <c r="H44" s="291"/>
      <c r="I44" s="291"/>
      <c r="J44" s="288"/>
    </row>
    <row r="45" spans="1:10" s="188" customFormat="1">
      <c r="A45" s="294"/>
      <c r="B45" s="295" t="s">
        <v>302</v>
      </c>
      <c r="C45" s="291">
        <v>1</v>
      </c>
      <c r="D45" s="292" t="s">
        <v>3</v>
      </c>
      <c r="E45" s="291"/>
      <c r="F45" s="291"/>
      <c r="G45" s="291"/>
      <c r="H45" s="291"/>
      <c r="I45" s="291"/>
      <c r="J45" s="288"/>
    </row>
    <row r="46" spans="1:10" s="188" customFormat="1">
      <c r="A46" s="297"/>
      <c r="B46" s="298" t="s">
        <v>303</v>
      </c>
      <c r="C46" s="296">
        <v>1</v>
      </c>
      <c r="D46" s="299" t="s">
        <v>3</v>
      </c>
      <c r="E46" s="296"/>
      <c r="F46" s="291"/>
      <c r="G46" s="296"/>
      <c r="H46" s="291"/>
      <c r="I46" s="291"/>
      <c r="J46" s="300"/>
    </row>
    <row r="47" spans="1:10" s="188" customFormat="1">
      <c r="A47" s="294"/>
      <c r="B47" s="295" t="s">
        <v>304</v>
      </c>
      <c r="C47" s="291">
        <v>1</v>
      </c>
      <c r="D47" s="292" t="s">
        <v>3</v>
      </c>
      <c r="E47" s="291"/>
      <c r="F47" s="291"/>
      <c r="G47" s="291"/>
      <c r="H47" s="291"/>
      <c r="I47" s="291"/>
      <c r="J47" s="288"/>
    </row>
    <row r="48" spans="1:10" s="188" customFormat="1">
      <c r="A48" s="294"/>
      <c r="B48" s="295" t="s">
        <v>305</v>
      </c>
      <c r="C48" s="291">
        <v>1</v>
      </c>
      <c r="D48" s="292" t="s">
        <v>3</v>
      </c>
      <c r="E48" s="291"/>
      <c r="F48" s="291"/>
      <c r="G48" s="291"/>
      <c r="H48" s="291"/>
      <c r="I48" s="291"/>
      <c r="J48" s="288"/>
    </row>
    <row r="49" spans="1:10" s="188" customFormat="1">
      <c r="A49" s="294"/>
      <c r="B49" s="295" t="s">
        <v>306</v>
      </c>
      <c r="C49" s="291">
        <v>3</v>
      </c>
      <c r="D49" s="292" t="s">
        <v>3</v>
      </c>
      <c r="E49" s="291"/>
      <c r="F49" s="291"/>
      <c r="G49" s="291"/>
      <c r="H49" s="291"/>
      <c r="I49" s="291"/>
      <c r="J49" s="288"/>
    </row>
    <row r="50" spans="1:10" s="188" customFormat="1">
      <c r="A50" s="294"/>
      <c r="B50" s="301" t="s">
        <v>553</v>
      </c>
      <c r="C50" s="291">
        <v>1</v>
      </c>
      <c r="D50" s="292" t="s">
        <v>3</v>
      </c>
      <c r="E50" s="291"/>
      <c r="F50" s="291"/>
      <c r="G50" s="291"/>
      <c r="H50" s="291"/>
      <c r="I50" s="291"/>
      <c r="J50" s="288"/>
    </row>
    <row r="51" spans="1:10" s="188" customFormat="1">
      <c r="A51" s="294"/>
      <c r="B51" s="295" t="s">
        <v>392</v>
      </c>
      <c r="C51" s="291">
        <v>3</v>
      </c>
      <c r="D51" s="292" t="s">
        <v>3</v>
      </c>
      <c r="E51" s="291"/>
      <c r="F51" s="291"/>
      <c r="G51" s="291"/>
      <c r="H51" s="291"/>
      <c r="I51" s="291"/>
      <c r="J51" s="288"/>
    </row>
    <row r="52" spans="1:10" s="188" customFormat="1">
      <c r="A52" s="294"/>
      <c r="B52" s="295" t="s">
        <v>393</v>
      </c>
      <c r="C52" s="291">
        <v>1</v>
      </c>
      <c r="D52" s="292" t="s">
        <v>3</v>
      </c>
      <c r="E52" s="291"/>
      <c r="F52" s="291"/>
      <c r="G52" s="291"/>
      <c r="H52" s="291"/>
      <c r="I52" s="291"/>
      <c r="J52" s="288"/>
    </row>
    <row r="53" spans="1:10" s="188" customFormat="1">
      <c r="A53" s="302"/>
      <c r="B53" s="295" t="s">
        <v>394</v>
      </c>
      <c r="C53" s="284">
        <v>1</v>
      </c>
      <c r="D53" s="285" t="s">
        <v>3</v>
      </c>
      <c r="E53" s="284"/>
      <c r="F53" s="291"/>
      <c r="G53" s="291"/>
      <c r="H53" s="291"/>
      <c r="I53" s="291"/>
      <c r="J53" s="288"/>
    </row>
    <row r="54" spans="1:10" s="188" customFormat="1">
      <c r="A54" s="302"/>
      <c r="B54" s="290" t="s">
        <v>308</v>
      </c>
      <c r="C54" s="291">
        <v>240</v>
      </c>
      <c r="D54" s="292" t="s">
        <v>2</v>
      </c>
      <c r="E54" s="291"/>
      <c r="F54" s="291"/>
      <c r="G54" s="291"/>
      <c r="H54" s="291"/>
      <c r="I54" s="291"/>
      <c r="J54" s="288"/>
    </row>
    <row r="55" spans="1:10" s="188" customFormat="1">
      <c r="A55" s="294"/>
      <c r="B55" s="290" t="s">
        <v>309</v>
      </c>
      <c r="C55" s="291">
        <v>60</v>
      </c>
      <c r="D55" s="292" t="s">
        <v>2</v>
      </c>
      <c r="E55" s="291"/>
      <c r="F55" s="291"/>
      <c r="G55" s="291"/>
      <c r="H55" s="291"/>
      <c r="I55" s="291"/>
      <c r="J55" s="288"/>
    </row>
    <row r="56" spans="1:10" s="188" customFormat="1">
      <c r="A56" s="294"/>
      <c r="B56" s="290" t="s">
        <v>310</v>
      </c>
      <c r="C56" s="291">
        <v>2</v>
      </c>
      <c r="D56" s="292" t="s">
        <v>169</v>
      </c>
      <c r="E56" s="291"/>
      <c r="F56" s="291"/>
      <c r="G56" s="291"/>
      <c r="H56" s="291"/>
      <c r="I56" s="291"/>
      <c r="J56" s="288"/>
    </row>
    <row r="57" spans="1:10" s="188" customFormat="1">
      <c r="A57" s="297"/>
      <c r="B57" s="303" t="s">
        <v>311</v>
      </c>
      <c r="C57" s="296">
        <v>1</v>
      </c>
      <c r="D57" s="299" t="s">
        <v>12</v>
      </c>
      <c r="E57" s="296"/>
      <c r="F57" s="296"/>
      <c r="G57" s="296"/>
      <c r="H57" s="296"/>
      <c r="I57" s="284"/>
      <c r="J57" s="300"/>
    </row>
    <row r="58" spans="1:10" s="188" customFormat="1">
      <c r="A58" s="294"/>
      <c r="B58" s="290" t="s">
        <v>604</v>
      </c>
      <c r="C58" s="291">
        <v>1</v>
      </c>
      <c r="D58" s="292" t="s">
        <v>12</v>
      </c>
      <c r="E58" s="291"/>
      <c r="F58" s="291"/>
      <c r="G58" s="291"/>
      <c r="H58" s="291"/>
      <c r="I58" s="291"/>
      <c r="J58" s="288"/>
    </row>
    <row r="59" spans="1:10" s="188" customFormat="1">
      <c r="A59" s="270"/>
      <c r="B59" s="271" t="s">
        <v>312</v>
      </c>
      <c r="C59" s="70"/>
      <c r="D59" s="272"/>
      <c r="E59" s="70"/>
      <c r="F59" s="70"/>
      <c r="G59" s="70"/>
      <c r="H59" s="70"/>
      <c r="I59" s="70"/>
      <c r="J59" s="70"/>
    </row>
    <row r="60" spans="1:10" s="188" customFormat="1">
      <c r="A60" s="304" t="s">
        <v>452</v>
      </c>
      <c r="B60" s="305" t="s">
        <v>375</v>
      </c>
      <c r="C60" s="306"/>
      <c r="D60" s="307"/>
      <c r="E60" s="306"/>
      <c r="F60" s="306"/>
      <c r="G60" s="308"/>
      <c r="H60" s="308"/>
      <c r="I60" s="308"/>
      <c r="J60" s="309"/>
    </row>
    <row r="61" spans="1:10" s="188" customFormat="1">
      <c r="A61" s="297"/>
      <c r="B61" s="303" t="s">
        <v>314</v>
      </c>
      <c r="C61" s="296">
        <v>3</v>
      </c>
      <c r="D61" s="299" t="s">
        <v>296</v>
      </c>
      <c r="E61" s="296"/>
      <c r="F61" s="284"/>
      <c r="G61" s="310"/>
      <c r="H61" s="310"/>
      <c r="I61" s="296"/>
      <c r="J61" s="300"/>
    </row>
    <row r="62" spans="1:10" s="188" customFormat="1">
      <c r="A62" s="297"/>
      <c r="B62" s="303" t="s">
        <v>315</v>
      </c>
      <c r="C62" s="296">
        <v>15</v>
      </c>
      <c r="D62" s="299" t="s">
        <v>2</v>
      </c>
      <c r="E62" s="296"/>
      <c r="F62" s="310"/>
      <c r="G62" s="296"/>
      <c r="H62" s="310"/>
      <c r="I62" s="284"/>
      <c r="J62" s="300"/>
    </row>
    <row r="63" spans="1:10" s="188" customFormat="1">
      <c r="A63" s="297"/>
      <c r="B63" s="303" t="s">
        <v>316</v>
      </c>
      <c r="C63" s="296">
        <v>4</v>
      </c>
      <c r="D63" s="299" t="s">
        <v>2</v>
      </c>
      <c r="E63" s="296"/>
      <c r="F63" s="296"/>
      <c r="G63" s="296"/>
      <c r="H63" s="310"/>
      <c r="I63" s="296"/>
      <c r="J63" s="300"/>
    </row>
    <row r="64" spans="1:10" s="188" customFormat="1">
      <c r="A64" s="297"/>
      <c r="B64" s="303" t="s">
        <v>311</v>
      </c>
      <c r="C64" s="296">
        <v>1</v>
      </c>
      <c r="D64" s="299" t="s">
        <v>12</v>
      </c>
      <c r="E64" s="296"/>
      <c r="F64" s="291"/>
      <c r="G64" s="291"/>
      <c r="H64" s="291"/>
      <c r="I64" s="291"/>
      <c r="J64" s="300"/>
    </row>
    <row r="65" spans="1:10" s="188" customFormat="1">
      <c r="A65" s="297"/>
      <c r="B65" s="303" t="s">
        <v>604</v>
      </c>
      <c r="C65" s="296">
        <v>1</v>
      </c>
      <c r="D65" s="299" t="s">
        <v>12</v>
      </c>
      <c r="E65" s="296"/>
      <c r="F65" s="296"/>
      <c r="G65" s="296"/>
      <c r="H65" s="296"/>
      <c r="I65" s="284"/>
      <c r="J65" s="300"/>
    </row>
    <row r="66" spans="1:10" s="188" customFormat="1">
      <c r="A66" s="270"/>
      <c r="B66" s="271" t="s">
        <v>317</v>
      </c>
      <c r="C66" s="70"/>
      <c r="D66" s="272"/>
      <c r="E66" s="70"/>
      <c r="F66" s="70"/>
      <c r="G66" s="70"/>
      <c r="H66" s="70"/>
      <c r="I66" s="70"/>
      <c r="J66" s="70"/>
    </row>
    <row r="67" spans="1:10" s="188" customFormat="1">
      <c r="A67" s="311" t="s">
        <v>453</v>
      </c>
      <c r="B67" s="312" t="s">
        <v>318</v>
      </c>
      <c r="C67" s="296"/>
      <c r="D67" s="299"/>
      <c r="E67" s="296"/>
      <c r="F67" s="296"/>
      <c r="G67" s="296"/>
      <c r="H67" s="296"/>
      <c r="I67" s="296"/>
      <c r="J67" s="300"/>
    </row>
    <row r="68" spans="1:10" s="188" customFormat="1">
      <c r="A68" s="297"/>
      <c r="B68" s="303" t="s">
        <v>329</v>
      </c>
      <c r="C68" s="296"/>
      <c r="D68" s="299"/>
      <c r="E68" s="296"/>
      <c r="F68" s="291"/>
      <c r="G68" s="291"/>
      <c r="H68" s="291"/>
      <c r="I68" s="291"/>
      <c r="J68" s="300"/>
    </row>
    <row r="69" spans="1:10" s="188" customFormat="1">
      <c r="A69" s="297"/>
      <c r="B69" s="298" t="s">
        <v>323</v>
      </c>
      <c r="C69" s="296">
        <v>1</v>
      </c>
      <c r="D69" s="299" t="s">
        <v>111</v>
      </c>
      <c r="E69" s="296"/>
      <c r="F69" s="291"/>
      <c r="G69" s="291"/>
      <c r="H69" s="291"/>
      <c r="I69" s="291"/>
      <c r="J69" s="300"/>
    </row>
    <row r="70" spans="1:10" s="188" customFormat="1">
      <c r="A70" s="297"/>
      <c r="B70" s="298" t="s">
        <v>324</v>
      </c>
      <c r="C70" s="296">
        <v>12</v>
      </c>
      <c r="D70" s="299" t="s">
        <v>3</v>
      </c>
      <c r="E70" s="296"/>
      <c r="F70" s="291"/>
      <c r="G70" s="291"/>
      <c r="H70" s="291"/>
      <c r="I70" s="291"/>
      <c r="J70" s="300"/>
    </row>
    <row r="71" spans="1:10" s="188" customFormat="1">
      <c r="A71" s="297"/>
      <c r="B71" s="298" t="s">
        <v>325</v>
      </c>
      <c r="C71" s="296">
        <v>5</v>
      </c>
      <c r="D71" s="299" t="s">
        <v>3</v>
      </c>
      <c r="E71" s="296"/>
      <c r="F71" s="291"/>
      <c r="G71" s="291"/>
      <c r="H71" s="291"/>
      <c r="I71" s="291"/>
      <c r="J71" s="300"/>
    </row>
    <row r="72" spans="1:10" s="188" customFormat="1">
      <c r="A72" s="297"/>
      <c r="B72" s="298" t="s">
        <v>326</v>
      </c>
      <c r="C72" s="296">
        <v>1</v>
      </c>
      <c r="D72" s="299" t="s">
        <v>3</v>
      </c>
      <c r="E72" s="296"/>
      <c r="F72" s="291"/>
      <c r="G72" s="291"/>
      <c r="H72" s="291"/>
      <c r="I72" s="291"/>
      <c r="J72" s="300"/>
    </row>
    <row r="73" spans="1:10" s="188" customFormat="1">
      <c r="A73" s="297"/>
      <c r="B73" s="298" t="s">
        <v>327</v>
      </c>
      <c r="C73" s="296">
        <v>42</v>
      </c>
      <c r="D73" s="299" t="s">
        <v>2</v>
      </c>
      <c r="E73" s="296"/>
      <c r="F73" s="296"/>
      <c r="G73" s="296"/>
      <c r="H73" s="296"/>
      <c r="I73" s="296"/>
      <c r="J73" s="300"/>
    </row>
    <row r="74" spans="1:10" s="188" customFormat="1">
      <c r="A74" s="297"/>
      <c r="B74" s="298" t="s">
        <v>319</v>
      </c>
      <c r="C74" s="296">
        <v>12</v>
      </c>
      <c r="D74" s="299" t="s">
        <v>2</v>
      </c>
      <c r="E74" s="296"/>
      <c r="F74" s="291"/>
      <c r="G74" s="291"/>
      <c r="H74" s="291"/>
      <c r="I74" s="291"/>
      <c r="J74" s="300"/>
    </row>
    <row r="75" spans="1:10" s="188" customFormat="1">
      <c r="A75" s="297"/>
      <c r="B75" s="298" t="s">
        <v>328</v>
      </c>
      <c r="C75" s="296">
        <v>10</v>
      </c>
      <c r="D75" s="299" t="s">
        <v>2</v>
      </c>
      <c r="E75" s="296"/>
      <c r="F75" s="291"/>
      <c r="G75" s="291"/>
      <c r="H75" s="291"/>
      <c r="I75" s="291"/>
      <c r="J75" s="300"/>
    </row>
    <row r="76" spans="1:10" s="188" customFormat="1">
      <c r="A76" s="297"/>
      <c r="B76" s="298" t="s">
        <v>307</v>
      </c>
      <c r="C76" s="296">
        <v>1</v>
      </c>
      <c r="D76" s="299" t="s">
        <v>12</v>
      </c>
      <c r="E76" s="296"/>
      <c r="F76" s="291"/>
      <c r="G76" s="291"/>
      <c r="H76" s="291"/>
      <c r="I76" s="291"/>
      <c r="J76" s="300"/>
    </row>
    <row r="77" spans="1:10" s="188" customFormat="1">
      <c r="A77" s="297"/>
      <c r="B77" s="298" t="s">
        <v>322</v>
      </c>
      <c r="C77" s="296">
        <v>1</v>
      </c>
      <c r="D77" s="299" t="s">
        <v>12</v>
      </c>
      <c r="E77" s="296"/>
      <c r="F77" s="291"/>
      <c r="G77" s="291"/>
      <c r="H77" s="291"/>
      <c r="I77" s="291"/>
      <c r="J77" s="300"/>
    </row>
    <row r="78" spans="1:10" s="188" customFormat="1">
      <c r="A78" s="297"/>
      <c r="B78" s="303" t="s">
        <v>334</v>
      </c>
      <c r="C78" s="296"/>
      <c r="D78" s="299"/>
      <c r="E78" s="296"/>
      <c r="F78" s="291"/>
      <c r="G78" s="291"/>
      <c r="H78" s="291"/>
      <c r="I78" s="291"/>
      <c r="J78" s="300"/>
    </row>
    <row r="79" spans="1:10" s="188" customFormat="1">
      <c r="A79" s="297"/>
      <c r="B79" s="298" t="s">
        <v>330</v>
      </c>
      <c r="C79" s="296">
        <v>6</v>
      </c>
      <c r="D79" s="299" t="s">
        <v>111</v>
      </c>
      <c r="E79" s="296"/>
      <c r="F79" s="291"/>
      <c r="G79" s="291"/>
      <c r="H79" s="291"/>
      <c r="I79" s="291"/>
      <c r="J79" s="300"/>
    </row>
    <row r="80" spans="1:10" s="188" customFormat="1">
      <c r="A80" s="297"/>
      <c r="B80" s="298" t="s">
        <v>331</v>
      </c>
      <c r="C80" s="296">
        <v>109</v>
      </c>
      <c r="D80" s="299" t="s">
        <v>3</v>
      </c>
      <c r="E80" s="296"/>
      <c r="F80" s="291"/>
      <c r="G80" s="291"/>
      <c r="H80" s="291"/>
      <c r="I80" s="291"/>
      <c r="J80" s="300"/>
    </row>
    <row r="81" spans="1:10" s="188" customFormat="1">
      <c r="A81" s="297"/>
      <c r="B81" s="298" t="s">
        <v>326</v>
      </c>
      <c r="C81" s="296">
        <v>126</v>
      </c>
      <c r="D81" s="299" t="s">
        <v>3</v>
      </c>
      <c r="E81" s="296"/>
      <c r="F81" s="291"/>
      <c r="G81" s="291"/>
      <c r="H81" s="291"/>
      <c r="I81" s="291"/>
      <c r="J81" s="300"/>
    </row>
    <row r="82" spans="1:10" s="188" customFormat="1">
      <c r="A82" s="297"/>
      <c r="B82" s="298" t="s">
        <v>324</v>
      </c>
      <c r="C82" s="296">
        <v>21</v>
      </c>
      <c r="D82" s="299" t="s">
        <v>3</v>
      </c>
      <c r="E82" s="296"/>
      <c r="F82" s="291"/>
      <c r="G82" s="291"/>
      <c r="H82" s="291"/>
      <c r="I82" s="291"/>
      <c r="J82" s="300"/>
    </row>
    <row r="83" spans="1:10" s="188" customFormat="1">
      <c r="A83" s="297"/>
      <c r="B83" s="298" t="s">
        <v>313</v>
      </c>
      <c r="C83" s="296">
        <v>814</v>
      </c>
      <c r="D83" s="299" t="s">
        <v>2</v>
      </c>
      <c r="E83" s="296"/>
      <c r="F83" s="291"/>
      <c r="G83" s="291"/>
      <c r="H83" s="291"/>
      <c r="I83" s="291"/>
      <c r="J83" s="300"/>
    </row>
    <row r="84" spans="1:10" s="188" customFormat="1">
      <c r="A84" s="297"/>
      <c r="B84" s="298" t="s">
        <v>332</v>
      </c>
      <c r="C84" s="296">
        <v>220</v>
      </c>
      <c r="D84" s="299" t="s">
        <v>2</v>
      </c>
      <c r="E84" s="296"/>
      <c r="F84" s="291"/>
      <c r="G84" s="291"/>
      <c r="H84" s="291"/>
      <c r="I84" s="291"/>
      <c r="J84" s="300"/>
    </row>
    <row r="85" spans="1:10" s="188" customFormat="1">
      <c r="A85" s="297"/>
      <c r="B85" s="298" t="s">
        <v>333</v>
      </c>
      <c r="C85" s="296">
        <v>192</v>
      </c>
      <c r="D85" s="299" t="s">
        <v>2</v>
      </c>
      <c r="E85" s="296"/>
      <c r="F85" s="291"/>
      <c r="G85" s="291"/>
      <c r="H85" s="291"/>
      <c r="I85" s="291"/>
      <c r="J85" s="300"/>
    </row>
    <row r="86" spans="1:10" s="188" customFormat="1">
      <c r="A86" s="297"/>
      <c r="B86" s="298" t="s">
        <v>307</v>
      </c>
      <c r="C86" s="296">
        <v>1</v>
      </c>
      <c r="D86" s="299" t="s">
        <v>12</v>
      </c>
      <c r="E86" s="296"/>
      <c r="F86" s="284"/>
      <c r="G86" s="291"/>
      <c r="H86" s="291"/>
      <c r="I86" s="291"/>
      <c r="J86" s="300"/>
    </row>
    <row r="87" spans="1:10" s="188" customFormat="1">
      <c r="A87" s="297"/>
      <c r="B87" s="298" t="s">
        <v>322</v>
      </c>
      <c r="C87" s="296">
        <v>1</v>
      </c>
      <c r="D87" s="299" t="s">
        <v>12</v>
      </c>
      <c r="E87" s="296"/>
      <c r="F87" s="310"/>
      <c r="G87" s="291"/>
      <c r="H87" s="284"/>
      <c r="I87" s="284"/>
      <c r="J87" s="300"/>
    </row>
    <row r="88" spans="1:10" s="188" customFormat="1">
      <c r="A88" s="297"/>
      <c r="B88" s="303" t="s">
        <v>337</v>
      </c>
      <c r="C88" s="296"/>
      <c r="D88" s="299"/>
      <c r="E88" s="296"/>
      <c r="F88" s="310"/>
      <c r="G88" s="296"/>
      <c r="H88" s="296"/>
      <c r="I88" s="296"/>
      <c r="J88" s="300"/>
    </row>
    <row r="89" spans="1:10" s="188" customFormat="1">
      <c r="A89" s="297"/>
      <c r="B89" s="298" t="s">
        <v>335</v>
      </c>
      <c r="C89" s="296">
        <v>109</v>
      </c>
      <c r="D89" s="299" t="s">
        <v>111</v>
      </c>
      <c r="E89" s="296"/>
      <c r="F89" s="310"/>
      <c r="G89" s="296"/>
      <c r="H89" s="291"/>
      <c r="I89" s="291"/>
      <c r="J89" s="300"/>
    </row>
    <row r="90" spans="1:10" s="188" customFormat="1">
      <c r="A90" s="297"/>
      <c r="B90" s="298" t="s">
        <v>326</v>
      </c>
      <c r="C90" s="296">
        <v>109</v>
      </c>
      <c r="D90" s="299" t="s">
        <v>3</v>
      </c>
      <c r="E90" s="296"/>
      <c r="F90" s="310"/>
      <c r="G90" s="296"/>
      <c r="H90" s="291"/>
      <c r="I90" s="291"/>
      <c r="J90" s="300"/>
    </row>
    <row r="91" spans="1:10" s="188" customFormat="1">
      <c r="A91" s="297"/>
      <c r="B91" s="298" t="s">
        <v>336</v>
      </c>
      <c r="C91" s="296">
        <v>109</v>
      </c>
      <c r="D91" s="299" t="s">
        <v>3</v>
      </c>
      <c r="E91" s="296"/>
      <c r="F91" s="310"/>
      <c r="G91" s="296"/>
      <c r="H91" s="291"/>
      <c r="I91" s="291"/>
      <c r="J91" s="300"/>
    </row>
    <row r="92" spans="1:10" s="188" customFormat="1">
      <c r="A92" s="297"/>
      <c r="B92" s="298" t="s">
        <v>325</v>
      </c>
      <c r="C92" s="296">
        <v>109</v>
      </c>
      <c r="D92" s="299" t="s">
        <v>3</v>
      </c>
      <c r="E92" s="296"/>
      <c r="F92" s="310"/>
      <c r="G92" s="296"/>
      <c r="H92" s="291"/>
      <c r="I92" s="291"/>
      <c r="J92" s="300"/>
    </row>
    <row r="93" spans="1:10" s="188" customFormat="1">
      <c r="A93" s="297"/>
      <c r="B93" s="298" t="s">
        <v>324</v>
      </c>
      <c r="C93" s="296">
        <v>218</v>
      </c>
      <c r="D93" s="299" t="s">
        <v>3</v>
      </c>
      <c r="E93" s="296"/>
      <c r="F93" s="310"/>
      <c r="G93" s="296"/>
      <c r="H93" s="291"/>
      <c r="I93" s="291"/>
      <c r="J93" s="300"/>
    </row>
    <row r="94" spans="1:10" s="188" customFormat="1">
      <c r="A94" s="297"/>
      <c r="B94" s="298" t="s">
        <v>332</v>
      </c>
      <c r="C94" s="296">
        <v>6000</v>
      </c>
      <c r="D94" s="299" t="s">
        <v>2</v>
      </c>
      <c r="E94" s="296"/>
      <c r="F94" s="310"/>
      <c r="G94" s="296"/>
      <c r="H94" s="291"/>
      <c r="I94" s="291"/>
      <c r="J94" s="300"/>
    </row>
    <row r="95" spans="1:10" s="188" customFormat="1">
      <c r="A95" s="297"/>
      <c r="B95" s="298" t="s">
        <v>320</v>
      </c>
      <c r="C95" s="296">
        <v>3000</v>
      </c>
      <c r="D95" s="299" t="s">
        <v>2</v>
      </c>
      <c r="E95" s="296"/>
      <c r="F95" s="296"/>
      <c r="G95" s="296"/>
      <c r="H95" s="291"/>
      <c r="I95" s="291"/>
      <c r="J95" s="300"/>
    </row>
    <row r="96" spans="1:10" s="188" customFormat="1">
      <c r="A96" s="297"/>
      <c r="B96" s="298" t="s">
        <v>321</v>
      </c>
      <c r="C96" s="296">
        <v>2900</v>
      </c>
      <c r="D96" s="299" t="s">
        <v>2</v>
      </c>
      <c r="E96" s="296"/>
      <c r="F96" s="310"/>
      <c r="G96" s="296"/>
      <c r="H96" s="291"/>
      <c r="I96" s="291"/>
      <c r="J96" s="300"/>
    </row>
    <row r="97" spans="1:12" s="188" customFormat="1">
      <c r="A97" s="297"/>
      <c r="B97" s="298" t="s">
        <v>307</v>
      </c>
      <c r="C97" s="296">
        <v>1</v>
      </c>
      <c r="D97" s="299" t="s">
        <v>12</v>
      </c>
      <c r="E97" s="296"/>
      <c r="F97" s="310"/>
      <c r="G97" s="296"/>
      <c r="H97" s="291"/>
      <c r="I97" s="291"/>
      <c r="J97" s="300"/>
    </row>
    <row r="98" spans="1:12" s="188" customFormat="1">
      <c r="A98" s="297"/>
      <c r="B98" s="298" t="s">
        <v>322</v>
      </c>
      <c r="C98" s="296">
        <v>1</v>
      </c>
      <c r="D98" s="299" t="s">
        <v>12</v>
      </c>
      <c r="E98" s="296"/>
      <c r="F98" s="310"/>
      <c r="G98" s="296"/>
      <c r="H98" s="291"/>
      <c r="I98" s="291"/>
      <c r="J98" s="300"/>
    </row>
    <row r="99" spans="1:12" s="188" customFormat="1">
      <c r="A99" s="270"/>
      <c r="B99" s="271" t="s">
        <v>338</v>
      </c>
      <c r="C99" s="70"/>
      <c r="D99" s="272"/>
      <c r="E99" s="70"/>
      <c r="F99" s="70"/>
      <c r="G99" s="70"/>
      <c r="H99" s="70"/>
      <c r="I99" s="70"/>
      <c r="J99" s="70"/>
    </row>
    <row r="100" spans="1:12" s="188" customFormat="1">
      <c r="A100" s="311" t="s">
        <v>454</v>
      </c>
      <c r="B100" s="312" t="s">
        <v>339</v>
      </c>
      <c r="C100" s="296"/>
      <c r="D100" s="299"/>
      <c r="E100" s="296"/>
      <c r="F100" s="296"/>
      <c r="G100" s="296"/>
      <c r="H100" s="296"/>
      <c r="I100" s="296"/>
      <c r="J100" s="300"/>
    </row>
    <row r="101" spans="1:12" s="188" customFormat="1">
      <c r="A101" s="297"/>
      <c r="B101" s="303" t="s">
        <v>555</v>
      </c>
      <c r="C101" s="296">
        <v>508</v>
      </c>
      <c r="D101" s="299" t="s">
        <v>3</v>
      </c>
      <c r="E101" s="296"/>
      <c r="F101" s="310"/>
      <c r="G101" s="296"/>
      <c r="H101" s="291"/>
      <c r="I101" s="291"/>
      <c r="J101" s="300"/>
      <c r="K101" s="188">
        <v>50</v>
      </c>
      <c r="L101" s="188">
        <v>26</v>
      </c>
    </row>
    <row r="102" spans="1:12" s="188" customFormat="1">
      <c r="A102" s="297"/>
      <c r="B102" s="303" t="s">
        <v>556</v>
      </c>
      <c r="C102" s="296">
        <v>19</v>
      </c>
      <c r="D102" s="299" t="s">
        <v>3</v>
      </c>
      <c r="E102" s="296"/>
      <c r="F102" s="310"/>
      <c r="G102" s="296"/>
      <c r="H102" s="291"/>
      <c r="I102" s="291"/>
      <c r="J102" s="300"/>
    </row>
    <row r="103" spans="1:12" s="188" customFormat="1">
      <c r="A103" s="297"/>
      <c r="B103" s="303" t="s">
        <v>557</v>
      </c>
      <c r="C103" s="296">
        <v>384</v>
      </c>
      <c r="D103" s="299" t="s">
        <v>3</v>
      </c>
      <c r="E103" s="296"/>
      <c r="F103" s="310"/>
      <c r="G103" s="296"/>
      <c r="H103" s="291"/>
      <c r="I103" s="291"/>
      <c r="J103" s="300"/>
      <c r="K103" s="188">
        <v>22</v>
      </c>
      <c r="L103" s="188">
        <v>28</v>
      </c>
    </row>
    <row r="104" spans="1:12" s="188" customFormat="1">
      <c r="A104" s="297"/>
      <c r="B104" s="303" t="s">
        <v>340</v>
      </c>
      <c r="C104" s="296">
        <v>468</v>
      </c>
      <c r="D104" s="299" t="s">
        <v>298</v>
      </c>
      <c r="E104" s="296"/>
      <c r="F104" s="310"/>
      <c r="G104" s="296"/>
      <c r="H104" s="291"/>
      <c r="I104" s="291"/>
      <c r="J104" s="300"/>
      <c r="L104" s="191">
        <f>SUM(I101:I106)</f>
        <v>0</v>
      </c>
    </row>
    <row r="105" spans="1:12" s="188" customFormat="1">
      <c r="A105" s="297"/>
      <c r="B105" s="303" t="s">
        <v>341</v>
      </c>
      <c r="C105" s="296">
        <v>40</v>
      </c>
      <c r="D105" s="299" t="s">
        <v>298</v>
      </c>
      <c r="E105" s="296"/>
      <c r="F105" s="310"/>
      <c r="G105" s="296"/>
      <c r="H105" s="291"/>
      <c r="I105" s="291"/>
      <c r="J105" s="300"/>
    </row>
    <row r="106" spans="1:12" s="188" customFormat="1">
      <c r="A106" s="297"/>
      <c r="B106" s="303" t="s">
        <v>342</v>
      </c>
      <c r="C106" s="296">
        <v>703</v>
      </c>
      <c r="D106" s="299" t="s">
        <v>298</v>
      </c>
      <c r="E106" s="296"/>
      <c r="F106" s="310"/>
      <c r="G106" s="296"/>
      <c r="H106" s="291"/>
      <c r="I106" s="291"/>
      <c r="J106" s="300"/>
      <c r="K106" s="188">
        <v>40</v>
      </c>
      <c r="L106" s="188">
        <v>15</v>
      </c>
    </row>
    <row r="107" spans="1:12" s="188" customFormat="1">
      <c r="A107" s="297"/>
      <c r="B107" s="303" t="s">
        <v>343</v>
      </c>
      <c r="C107" s="296">
        <v>18502</v>
      </c>
      <c r="D107" s="299" t="s">
        <v>2</v>
      </c>
      <c r="E107" s="296"/>
      <c r="F107" s="310"/>
      <c r="G107" s="296"/>
      <c r="H107" s="291"/>
      <c r="I107" s="291"/>
      <c r="J107" s="300"/>
    </row>
    <row r="108" spans="1:12" s="188" customFormat="1">
      <c r="A108" s="297"/>
      <c r="B108" s="303" t="s">
        <v>344</v>
      </c>
      <c r="C108" s="296">
        <v>185</v>
      </c>
      <c r="D108" s="299" t="s">
        <v>2</v>
      </c>
      <c r="E108" s="296"/>
      <c r="F108" s="310"/>
      <c r="G108" s="296"/>
      <c r="H108" s="291"/>
      <c r="I108" s="291"/>
      <c r="J108" s="300"/>
    </row>
    <row r="109" spans="1:12" s="188" customFormat="1">
      <c r="A109" s="297"/>
      <c r="B109" s="303" t="s">
        <v>345</v>
      </c>
      <c r="C109" s="296">
        <v>10265</v>
      </c>
      <c r="D109" s="299" t="s">
        <v>2</v>
      </c>
      <c r="E109" s="296"/>
      <c r="F109" s="296"/>
      <c r="G109" s="296"/>
      <c r="H109" s="291"/>
      <c r="I109" s="291"/>
      <c r="J109" s="300"/>
    </row>
    <row r="110" spans="1:12" s="188" customFormat="1">
      <c r="A110" s="297"/>
      <c r="B110" s="303" t="s">
        <v>311</v>
      </c>
      <c r="C110" s="296">
        <v>1</v>
      </c>
      <c r="D110" s="299" t="s">
        <v>12</v>
      </c>
      <c r="E110" s="296"/>
      <c r="F110" s="310"/>
      <c r="G110" s="296"/>
      <c r="H110" s="291"/>
      <c r="I110" s="291"/>
      <c r="J110" s="300"/>
    </row>
    <row r="111" spans="1:12" s="188" customFormat="1">
      <c r="A111" s="297"/>
      <c r="B111" s="303" t="s">
        <v>346</v>
      </c>
      <c r="C111" s="296">
        <v>1</v>
      </c>
      <c r="D111" s="299" t="s">
        <v>12</v>
      </c>
      <c r="E111" s="296"/>
      <c r="F111" s="310"/>
      <c r="G111" s="296"/>
      <c r="H111" s="291"/>
      <c r="I111" s="291"/>
      <c r="J111" s="300"/>
    </row>
    <row r="112" spans="1:12" s="188" customFormat="1">
      <c r="A112" s="270"/>
      <c r="B112" s="271" t="s">
        <v>347</v>
      </c>
      <c r="C112" s="70"/>
      <c r="D112" s="272"/>
      <c r="E112" s="70"/>
      <c r="F112" s="70"/>
      <c r="G112" s="70"/>
      <c r="H112" s="70"/>
      <c r="I112" s="70"/>
      <c r="J112" s="70"/>
    </row>
    <row r="113" spans="1:11" s="188" customFormat="1">
      <c r="A113" s="311" t="s">
        <v>455</v>
      </c>
      <c r="B113" s="312" t="s">
        <v>374</v>
      </c>
      <c r="C113" s="296"/>
      <c r="D113" s="299"/>
      <c r="E113" s="296"/>
      <c r="F113" s="296"/>
      <c r="G113" s="296"/>
      <c r="H113" s="296"/>
      <c r="I113" s="296"/>
      <c r="J113" s="300"/>
    </row>
    <row r="114" spans="1:11" s="188" customFormat="1">
      <c r="A114" s="297"/>
      <c r="B114" s="303" t="s">
        <v>350</v>
      </c>
      <c r="C114" s="296">
        <v>16</v>
      </c>
      <c r="D114" s="299" t="s">
        <v>298</v>
      </c>
      <c r="E114" s="296"/>
      <c r="F114" s="310"/>
      <c r="G114" s="296"/>
      <c r="H114" s="291"/>
      <c r="I114" s="291"/>
      <c r="J114" s="300"/>
    </row>
    <row r="115" spans="1:11" s="188" customFormat="1">
      <c r="A115" s="297"/>
      <c r="B115" s="303" t="s">
        <v>351</v>
      </c>
      <c r="C115" s="296">
        <v>16</v>
      </c>
      <c r="D115" s="299" t="s">
        <v>298</v>
      </c>
      <c r="E115" s="296"/>
      <c r="F115" s="310"/>
      <c r="G115" s="296"/>
      <c r="H115" s="291"/>
      <c r="I115" s="291"/>
      <c r="J115" s="300"/>
    </row>
    <row r="116" spans="1:11" s="188" customFormat="1">
      <c r="A116" s="297"/>
      <c r="B116" s="303" t="s">
        <v>352</v>
      </c>
      <c r="C116" s="296">
        <v>114</v>
      </c>
      <c r="D116" s="299" t="s">
        <v>298</v>
      </c>
      <c r="E116" s="296"/>
      <c r="F116" s="310"/>
      <c r="G116" s="296"/>
      <c r="H116" s="291"/>
      <c r="I116" s="291"/>
      <c r="J116" s="300"/>
      <c r="K116" s="188">
        <v>6</v>
      </c>
    </row>
    <row r="117" spans="1:11" s="188" customFormat="1">
      <c r="A117" s="297"/>
      <c r="B117" s="303" t="s">
        <v>353</v>
      </c>
      <c r="C117" s="296">
        <v>168</v>
      </c>
      <c r="D117" s="299" t="s">
        <v>298</v>
      </c>
      <c r="E117" s="296"/>
      <c r="F117" s="310"/>
      <c r="G117" s="296"/>
      <c r="H117" s="291"/>
      <c r="I117" s="291"/>
      <c r="J117" s="300"/>
      <c r="K117" s="188">
        <v>12</v>
      </c>
    </row>
    <row r="118" spans="1:11" s="188" customFormat="1">
      <c r="A118" s="297"/>
      <c r="B118" s="303" t="s">
        <v>354</v>
      </c>
      <c r="C118" s="296">
        <v>1745</v>
      </c>
      <c r="D118" s="299" t="s">
        <v>2</v>
      </c>
      <c r="E118" s="296"/>
      <c r="F118" s="310"/>
      <c r="G118" s="296"/>
      <c r="H118" s="291"/>
      <c r="I118" s="291"/>
      <c r="J118" s="300"/>
    </row>
    <row r="119" spans="1:11" s="188" customFormat="1">
      <c r="A119" s="297"/>
      <c r="B119" s="303" t="s">
        <v>355</v>
      </c>
      <c r="C119" s="296">
        <v>665</v>
      </c>
      <c r="D119" s="299" t="s">
        <v>2</v>
      </c>
      <c r="E119" s="296"/>
      <c r="F119" s="310"/>
      <c r="G119" s="296"/>
      <c r="H119" s="291"/>
      <c r="I119" s="291"/>
      <c r="J119" s="300"/>
    </row>
    <row r="120" spans="1:11" s="188" customFormat="1">
      <c r="A120" s="297"/>
      <c r="B120" s="303" t="s">
        <v>356</v>
      </c>
      <c r="C120" s="296">
        <v>1362</v>
      </c>
      <c r="D120" s="299" t="s">
        <v>2</v>
      </c>
      <c r="E120" s="296"/>
      <c r="F120" s="310"/>
      <c r="G120" s="296"/>
      <c r="H120" s="291"/>
      <c r="I120" s="291"/>
      <c r="J120" s="300"/>
    </row>
    <row r="121" spans="1:11" s="188" customFormat="1">
      <c r="A121" s="297"/>
      <c r="B121" s="303" t="s">
        <v>357</v>
      </c>
      <c r="C121" s="296">
        <v>374</v>
      </c>
      <c r="D121" s="299" t="s">
        <v>2</v>
      </c>
      <c r="E121" s="296"/>
      <c r="F121" s="310"/>
      <c r="G121" s="296"/>
      <c r="H121" s="291"/>
      <c r="I121" s="291"/>
      <c r="J121" s="300"/>
    </row>
    <row r="122" spans="1:11" s="188" customFormat="1">
      <c r="A122" s="297"/>
      <c r="B122" s="303" t="s">
        <v>311</v>
      </c>
      <c r="C122" s="296">
        <v>1</v>
      </c>
      <c r="D122" s="299" t="s">
        <v>12</v>
      </c>
      <c r="E122" s="296"/>
      <c r="F122" s="310"/>
      <c r="G122" s="296"/>
      <c r="H122" s="291"/>
      <c r="I122" s="291"/>
      <c r="J122" s="300"/>
    </row>
    <row r="123" spans="1:11" s="188" customFormat="1">
      <c r="A123" s="297"/>
      <c r="B123" s="303" t="s">
        <v>346</v>
      </c>
      <c r="C123" s="296">
        <v>1</v>
      </c>
      <c r="D123" s="299" t="s">
        <v>12</v>
      </c>
      <c r="E123" s="296"/>
      <c r="F123" s="310"/>
      <c r="G123" s="296"/>
      <c r="H123" s="291"/>
      <c r="I123" s="291"/>
      <c r="J123" s="300"/>
    </row>
    <row r="124" spans="1:11" s="188" customFormat="1">
      <c r="A124" s="270"/>
      <c r="B124" s="271" t="s">
        <v>385</v>
      </c>
      <c r="C124" s="70"/>
      <c r="D124" s="272"/>
      <c r="E124" s="70"/>
      <c r="F124" s="70"/>
      <c r="G124" s="70"/>
      <c r="H124" s="70"/>
      <c r="I124" s="70"/>
      <c r="J124" s="70"/>
    </row>
    <row r="125" spans="1:11" s="188" customFormat="1">
      <c r="A125" s="311" t="s">
        <v>456</v>
      </c>
      <c r="B125" s="312" t="s">
        <v>373</v>
      </c>
      <c r="C125" s="296"/>
      <c r="D125" s="299"/>
      <c r="E125" s="296"/>
      <c r="F125" s="296"/>
      <c r="G125" s="296"/>
      <c r="H125" s="296"/>
      <c r="I125" s="296"/>
      <c r="J125" s="300"/>
    </row>
    <row r="126" spans="1:11" s="188" customFormat="1">
      <c r="A126" s="297"/>
      <c r="B126" s="303" t="s">
        <v>362</v>
      </c>
      <c r="C126" s="296">
        <v>7</v>
      </c>
      <c r="D126" s="299" t="s">
        <v>3</v>
      </c>
      <c r="E126" s="296"/>
      <c r="F126" s="310"/>
      <c r="G126" s="296"/>
      <c r="H126" s="291"/>
      <c r="I126" s="291"/>
      <c r="J126" s="300"/>
    </row>
    <row r="127" spans="1:11" s="188" customFormat="1">
      <c r="A127" s="297"/>
      <c r="B127" s="303" t="s">
        <v>363</v>
      </c>
      <c r="C127" s="296">
        <v>18</v>
      </c>
      <c r="D127" s="299" t="s">
        <v>296</v>
      </c>
      <c r="E127" s="296"/>
      <c r="F127" s="310"/>
      <c r="G127" s="296"/>
      <c r="H127" s="291"/>
      <c r="I127" s="291"/>
      <c r="J127" s="300"/>
    </row>
    <row r="128" spans="1:11" s="188" customFormat="1">
      <c r="A128" s="297"/>
      <c r="B128" s="303" t="s">
        <v>364</v>
      </c>
      <c r="C128" s="296">
        <v>6</v>
      </c>
      <c r="D128" s="299" t="s">
        <v>358</v>
      </c>
      <c r="E128" s="296"/>
      <c r="F128" s="310"/>
      <c r="G128" s="296"/>
      <c r="H128" s="291"/>
      <c r="I128" s="291"/>
      <c r="J128" s="300"/>
    </row>
    <row r="129" spans="1:10" s="188" customFormat="1">
      <c r="A129" s="297"/>
      <c r="B129" s="303" t="s">
        <v>365</v>
      </c>
      <c r="C129" s="296">
        <v>420</v>
      </c>
      <c r="D129" s="299" t="s">
        <v>2</v>
      </c>
      <c r="E129" s="296"/>
      <c r="F129" s="310"/>
      <c r="G129" s="296"/>
      <c r="H129" s="291"/>
      <c r="I129" s="291"/>
      <c r="J129" s="300"/>
    </row>
    <row r="130" spans="1:10" s="188" customFormat="1">
      <c r="A130" s="297"/>
      <c r="B130" s="303" t="s">
        <v>366</v>
      </c>
      <c r="C130" s="296">
        <v>130</v>
      </c>
      <c r="D130" s="299" t="s">
        <v>2</v>
      </c>
      <c r="E130" s="296"/>
      <c r="F130" s="310"/>
      <c r="G130" s="296"/>
      <c r="H130" s="291"/>
      <c r="I130" s="291"/>
      <c r="J130" s="300"/>
    </row>
    <row r="131" spans="1:10" s="188" customFormat="1">
      <c r="A131" s="297"/>
      <c r="B131" s="303" t="s">
        <v>311</v>
      </c>
      <c r="C131" s="296">
        <v>1</v>
      </c>
      <c r="D131" s="299" t="s">
        <v>12</v>
      </c>
      <c r="E131" s="296"/>
      <c r="F131" s="310"/>
      <c r="G131" s="296"/>
      <c r="H131" s="291"/>
      <c r="I131" s="291"/>
      <c r="J131" s="300"/>
    </row>
    <row r="132" spans="1:10" s="188" customFormat="1">
      <c r="A132" s="297"/>
      <c r="B132" s="303" t="s">
        <v>346</v>
      </c>
      <c r="C132" s="296">
        <v>1</v>
      </c>
      <c r="D132" s="299" t="s">
        <v>12</v>
      </c>
      <c r="E132" s="296"/>
      <c r="F132" s="310"/>
      <c r="G132" s="296"/>
      <c r="H132" s="291"/>
      <c r="I132" s="291"/>
      <c r="J132" s="300"/>
    </row>
    <row r="133" spans="1:10" s="188" customFormat="1">
      <c r="A133" s="270"/>
      <c r="B133" s="271" t="s">
        <v>384</v>
      </c>
      <c r="C133" s="70"/>
      <c r="D133" s="272"/>
      <c r="E133" s="70"/>
      <c r="F133" s="70"/>
      <c r="G133" s="70"/>
      <c r="H133" s="70"/>
      <c r="I133" s="70"/>
      <c r="J133" s="70"/>
    </row>
    <row r="134" spans="1:10" s="188" customFormat="1">
      <c r="A134" s="311" t="s">
        <v>457</v>
      </c>
      <c r="B134" s="312" t="s">
        <v>371</v>
      </c>
      <c r="C134" s="296"/>
      <c r="D134" s="299"/>
      <c r="E134" s="296"/>
      <c r="F134" s="296"/>
      <c r="G134" s="296"/>
      <c r="H134" s="296"/>
      <c r="I134" s="296"/>
      <c r="J134" s="300"/>
    </row>
    <row r="135" spans="1:10" s="188" customFormat="1">
      <c r="A135" s="297"/>
      <c r="B135" s="303" t="s">
        <v>367</v>
      </c>
      <c r="C135" s="296">
        <v>3450</v>
      </c>
      <c r="D135" s="299" t="s">
        <v>2</v>
      </c>
      <c r="E135" s="296"/>
      <c r="F135" s="310"/>
      <c r="G135" s="296"/>
      <c r="H135" s="291"/>
      <c r="I135" s="291"/>
      <c r="J135" s="300"/>
    </row>
    <row r="136" spans="1:10" s="188" customFormat="1">
      <c r="A136" s="297"/>
      <c r="B136" s="303" t="s">
        <v>359</v>
      </c>
      <c r="C136" s="296">
        <v>1741</v>
      </c>
      <c r="D136" s="299" t="s">
        <v>2</v>
      </c>
      <c r="E136" s="296"/>
      <c r="F136" s="310"/>
      <c r="G136" s="296"/>
      <c r="H136" s="291"/>
      <c r="I136" s="291"/>
      <c r="J136" s="300"/>
    </row>
    <row r="137" spans="1:10" s="188" customFormat="1">
      <c r="A137" s="297"/>
      <c r="B137" s="303" t="s">
        <v>361</v>
      </c>
      <c r="C137" s="296">
        <v>1652</v>
      </c>
      <c r="D137" s="299" t="s">
        <v>2</v>
      </c>
      <c r="E137" s="296"/>
      <c r="F137" s="310"/>
      <c r="G137" s="296"/>
      <c r="H137" s="291"/>
      <c r="I137" s="291"/>
      <c r="J137" s="300"/>
    </row>
    <row r="138" spans="1:10" s="188" customFormat="1">
      <c r="A138" s="297"/>
      <c r="B138" s="303" t="s">
        <v>311</v>
      </c>
      <c r="C138" s="296">
        <v>1</v>
      </c>
      <c r="D138" s="299" t="s">
        <v>12</v>
      </c>
      <c r="E138" s="296"/>
      <c r="F138" s="310"/>
      <c r="G138" s="296"/>
      <c r="H138" s="291"/>
      <c r="I138" s="291"/>
      <c r="J138" s="300"/>
    </row>
    <row r="139" spans="1:10" s="188" customFormat="1">
      <c r="A139" s="297"/>
      <c r="B139" s="303" t="s">
        <v>346</v>
      </c>
      <c r="C139" s="296">
        <v>1</v>
      </c>
      <c r="D139" s="299" t="s">
        <v>12</v>
      </c>
      <c r="E139" s="296"/>
      <c r="F139" s="310"/>
      <c r="G139" s="296"/>
      <c r="H139" s="291"/>
      <c r="I139" s="291"/>
      <c r="J139" s="300"/>
    </row>
    <row r="140" spans="1:10" s="188" customFormat="1">
      <c r="A140" s="270"/>
      <c r="B140" s="271" t="s">
        <v>383</v>
      </c>
      <c r="C140" s="70"/>
      <c r="D140" s="272"/>
      <c r="E140" s="70"/>
      <c r="F140" s="70"/>
      <c r="G140" s="70"/>
      <c r="H140" s="70"/>
      <c r="I140" s="70"/>
      <c r="J140" s="70"/>
    </row>
    <row r="141" spans="1:10" s="188" customFormat="1">
      <c r="A141" s="313" t="s">
        <v>458</v>
      </c>
      <c r="B141" s="312" t="s">
        <v>370</v>
      </c>
      <c r="C141" s="296"/>
      <c r="D141" s="299"/>
      <c r="E141" s="296"/>
      <c r="F141" s="296"/>
      <c r="G141" s="296"/>
      <c r="H141" s="296"/>
      <c r="I141" s="296"/>
      <c r="J141" s="300"/>
    </row>
    <row r="142" spans="1:10" s="188" customFormat="1">
      <c r="A142" s="297"/>
      <c r="B142" s="303" t="s">
        <v>368</v>
      </c>
      <c r="C142" s="296">
        <v>184</v>
      </c>
      <c r="D142" s="299" t="s">
        <v>2</v>
      </c>
      <c r="E142" s="296"/>
      <c r="F142" s="310"/>
      <c r="G142" s="296"/>
      <c r="H142" s="291"/>
      <c r="I142" s="291"/>
      <c r="J142" s="300"/>
    </row>
    <row r="143" spans="1:10" s="188" customFormat="1">
      <c r="A143" s="297"/>
      <c r="B143" s="303" t="s">
        <v>367</v>
      </c>
      <c r="C143" s="296">
        <v>56</v>
      </c>
      <c r="D143" s="299" t="s">
        <v>2</v>
      </c>
      <c r="E143" s="296"/>
      <c r="F143" s="310"/>
      <c r="G143" s="296"/>
      <c r="H143" s="291"/>
      <c r="I143" s="291"/>
      <c r="J143" s="300"/>
    </row>
    <row r="144" spans="1:10" s="188" customFormat="1">
      <c r="A144" s="297"/>
      <c r="B144" s="303" t="s">
        <v>369</v>
      </c>
      <c r="C144" s="296">
        <v>62</v>
      </c>
      <c r="D144" s="299" t="s">
        <v>2</v>
      </c>
      <c r="E144" s="296"/>
      <c r="F144" s="310"/>
      <c r="G144" s="296"/>
      <c r="H144" s="291"/>
      <c r="I144" s="291"/>
      <c r="J144" s="300"/>
    </row>
    <row r="145" spans="1:10" s="188" customFormat="1">
      <c r="A145" s="297"/>
      <c r="B145" s="303" t="s">
        <v>311</v>
      </c>
      <c r="C145" s="296">
        <v>1</v>
      </c>
      <c r="D145" s="299" t="s">
        <v>12</v>
      </c>
      <c r="E145" s="296"/>
      <c r="F145" s="310"/>
      <c r="G145" s="296"/>
      <c r="H145" s="291"/>
      <c r="I145" s="291"/>
      <c r="J145" s="300"/>
    </row>
    <row r="146" spans="1:10" s="188" customFormat="1">
      <c r="A146" s="297"/>
      <c r="B146" s="303" t="s">
        <v>346</v>
      </c>
      <c r="C146" s="296">
        <v>1</v>
      </c>
      <c r="D146" s="299" t="s">
        <v>12</v>
      </c>
      <c r="E146" s="296"/>
      <c r="F146" s="310"/>
      <c r="G146" s="296"/>
      <c r="H146" s="291"/>
      <c r="I146" s="291"/>
      <c r="J146" s="300"/>
    </row>
    <row r="147" spans="1:10" s="188" customFormat="1" ht="22.5" customHeight="1">
      <c r="A147" s="297"/>
      <c r="B147" s="303"/>
      <c r="C147" s="296"/>
      <c r="D147" s="299"/>
      <c r="E147" s="296"/>
      <c r="F147" s="296"/>
      <c r="G147" s="296"/>
      <c r="H147" s="296"/>
      <c r="I147" s="296"/>
      <c r="J147" s="300"/>
    </row>
    <row r="148" spans="1:10" s="188" customFormat="1">
      <c r="A148" s="270"/>
      <c r="B148" s="271" t="s">
        <v>382</v>
      </c>
      <c r="C148" s="70"/>
      <c r="D148" s="272"/>
      <c r="E148" s="70"/>
      <c r="F148" s="70"/>
      <c r="G148" s="70"/>
      <c r="H148" s="70"/>
      <c r="I148" s="70"/>
      <c r="J148" s="70"/>
    </row>
    <row r="149" spans="1:10" s="188" customFormat="1">
      <c r="A149" s="313" t="s">
        <v>459</v>
      </c>
      <c r="B149" s="188" t="s">
        <v>378</v>
      </c>
      <c r="C149" s="296"/>
      <c r="D149" s="299"/>
      <c r="E149" s="296"/>
      <c r="F149" s="296"/>
      <c r="G149" s="296"/>
      <c r="H149" s="296"/>
      <c r="I149" s="296"/>
      <c r="J149" s="300"/>
    </row>
    <row r="150" spans="1:10" s="188" customFormat="1">
      <c r="A150" s="297"/>
      <c r="B150" s="303" t="s">
        <v>379</v>
      </c>
      <c r="C150" s="296">
        <v>428</v>
      </c>
      <c r="D150" s="299" t="s">
        <v>2</v>
      </c>
      <c r="E150" s="296"/>
      <c r="F150" s="310"/>
      <c r="G150" s="296"/>
      <c r="H150" s="291"/>
      <c r="I150" s="291"/>
      <c r="J150" s="300"/>
    </row>
    <row r="151" spans="1:10" s="188" customFormat="1">
      <c r="A151" s="297"/>
      <c r="B151" s="303" t="s">
        <v>368</v>
      </c>
      <c r="C151" s="296">
        <v>120</v>
      </c>
      <c r="D151" s="299" t="s">
        <v>2</v>
      </c>
      <c r="E151" s="296"/>
      <c r="F151" s="310"/>
      <c r="G151" s="296"/>
      <c r="H151" s="291"/>
      <c r="I151" s="291"/>
      <c r="J151" s="300"/>
    </row>
    <row r="152" spans="1:10" s="188" customFormat="1">
      <c r="A152" s="297"/>
      <c r="B152" s="303" t="s">
        <v>380</v>
      </c>
      <c r="C152" s="296">
        <v>100</v>
      </c>
      <c r="D152" s="299" t="s">
        <v>2</v>
      </c>
      <c r="E152" s="296"/>
      <c r="F152" s="310"/>
      <c r="G152" s="296"/>
      <c r="H152" s="291"/>
      <c r="I152" s="291"/>
      <c r="J152" s="300"/>
    </row>
    <row r="153" spans="1:10" s="188" customFormat="1">
      <c r="A153" s="297"/>
      <c r="B153" s="303" t="s">
        <v>307</v>
      </c>
      <c r="C153" s="296">
        <v>1</v>
      </c>
      <c r="D153" s="299" t="s">
        <v>12</v>
      </c>
      <c r="E153" s="296"/>
      <c r="F153" s="310"/>
      <c r="G153" s="296"/>
      <c r="H153" s="291"/>
      <c r="I153" s="291"/>
      <c r="J153" s="300"/>
    </row>
    <row r="154" spans="1:10" s="188" customFormat="1">
      <c r="A154" s="314"/>
      <c r="B154" s="315" t="s">
        <v>322</v>
      </c>
      <c r="C154" s="316">
        <v>1</v>
      </c>
      <c r="D154" s="317" t="s">
        <v>12</v>
      </c>
      <c r="E154" s="316"/>
      <c r="F154" s="316"/>
      <c r="G154" s="316"/>
      <c r="H154" s="316"/>
      <c r="I154" s="316"/>
      <c r="J154" s="318"/>
    </row>
    <row r="155" spans="1:10" s="188" customFormat="1">
      <c r="A155" s="270"/>
      <c r="B155" s="271" t="s">
        <v>381</v>
      </c>
      <c r="C155" s="70"/>
      <c r="D155" s="272"/>
      <c r="E155" s="70"/>
      <c r="F155" s="70"/>
      <c r="G155" s="70"/>
      <c r="H155" s="70"/>
      <c r="I155" s="70"/>
      <c r="J155" s="70"/>
    </row>
    <row r="156" spans="1:10" s="16" customFormat="1">
      <c r="A156" s="319" t="s">
        <v>460</v>
      </c>
      <c r="B156" s="172" t="s">
        <v>266</v>
      </c>
      <c r="C156" s="56"/>
      <c r="D156" s="153"/>
      <c r="E156" s="56"/>
      <c r="F156" s="56"/>
      <c r="G156" s="56"/>
      <c r="H156" s="56"/>
      <c r="I156" s="56"/>
      <c r="J156" s="56"/>
    </row>
    <row r="157" spans="1:10" s="16" customFormat="1">
      <c r="A157" s="192"/>
      <c r="B157" s="268" t="s">
        <v>395</v>
      </c>
      <c r="C157" s="56">
        <v>1</v>
      </c>
      <c r="D157" s="153" t="s">
        <v>3</v>
      </c>
      <c r="E157" s="56"/>
      <c r="F157" s="56"/>
      <c r="G157" s="56"/>
      <c r="H157" s="56"/>
      <c r="I157" s="56"/>
      <c r="J157" s="56"/>
    </row>
    <row r="158" spans="1:10" s="16" customFormat="1">
      <c r="A158" s="192"/>
      <c r="B158" s="268" t="s">
        <v>473</v>
      </c>
      <c r="C158" s="56">
        <v>6</v>
      </c>
      <c r="D158" s="153" t="s">
        <v>3</v>
      </c>
      <c r="E158" s="56"/>
      <c r="F158" s="56"/>
      <c r="G158" s="56"/>
      <c r="H158" s="56"/>
      <c r="I158" s="56"/>
      <c r="J158" s="56"/>
    </row>
    <row r="159" spans="1:10" s="16" customFormat="1">
      <c r="A159" s="192"/>
      <c r="B159" s="268" t="s">
        <v>472</v>
      </c>
      <c r="C159" s="56">
        <v>1</v>
      </c>
      <c r="D159" s="153" t="s">
        <v>3</v>
      </c>
      <c r="E159" s="56"/>
      <c r="F159" s="56"/>
      <c r="G159" s="56"/>
      <c r="H159" s="56"/>
      <c r="I159" s="56"/>
      <c r="J159" s="56"/>
    </row>
    <row r="160" spans="1:10" s="16" customFormat="1">
      <c r="A160" s="192"/>
      <c r="B160" s="268" t="s">
        <v>174</v>
      </c>
      <c r="C160" s="56">
        <v>9</v>
      </c>
      <c r="D160" s="153" t="s">
        <v>3</v>
      </c>
      <c r="E160" s="56"/>
      <c r="F160" s="56"/>
      <c r="G160" s="56"/>
      <c r="H160" s="56"/>
      <c r="I160" s="56"/>
      <c r="J160" s="56"/>
    </row>
    <row r="161" spans="1:10" s="16" customFormat="1">
      <c r="A161" s="192"/>
      <c r="B161" s="268" t="s">
        <v>175</v>
      </c>
      <c r="C161" s="56">
        <v>152</v>
      </c>
      <c r="D161" s="153" t="s">
        <v>2</v>
      </c>
      <c r="E161" s="56"/>
      <c r="F161" s="56"/>
      <c r="G161" s="56"/>
      <c r="H161" s="56"/>
      <c r="I161" s="56"/>
      <c r="J161" s="56"/>
    </row>
    <row r="162" spans="1:10" s="16" customFormat="1">
      <c r="A162" s="192"/>
      <c r="B162" s="268" t="s">
        <v>176</v>
      </c>
      <c r="C162" s="56">
        <v>168</v>
      </c>
      <c r="D162" s="153" t="s">
        <v>2</v>
      </c>
      <c r="E162" s="56"/>
      <c r="F162" s="56"/>
      <c r="G162" s="56"/>
      <c r="H162" s="56"/>
      <c r="I162" s="56"/>
      <c r="J162" s="56"/>
    </row>
    <row r="163" spans="1:10" s="16" customFormat="1">
      <c r="A163" s="192"/>
      <c r="B163" s="268" t="s">
        <v>177</v>
      </c>
      <c r="C163" s="56">
        <v>80</v>
      </c>
      <c r="D163" s="153" t="s">
        <v>2</v>
      </c>
      <c r="E163" s="56"/>
      <c r="F163" s="56"/>
      <c r="G163" s="56"/>
      <c r="H163" s="56"/>
      <c r="I163" s="56"/>
      <c r="J163" s="56"/>
    </row>
    <row r="164" spans="1:10" s="16" customFormat="1">
      <c r="A164" s="192"/>
      <c r="B164" s="268" t="s">
        <v>178</v>
      </c>
      <c r="C164" s="56">
        <v>75</v>
      </c>
      <c r="D164" s="153" t="s">
        <v>2</v>
      </c>
      <c r="E164" s="56"/>
      <c r="F164" s="56"/>
      <c r="G164" s="56"/>
      <c r="H164" s="56"/>
      <c r="I164" s="56"/>
      <c r="J164" s="56"/>
    </row>
    <row r="165" spans="1:10" s="16" customFormat="1">
      <c r="A165" s="192"/>
      <c r="B165" s="268" t="s">
        <v>179</v>
      </c>
      <c r="C165" s="56">
        <v>35</v>
      </c>
      <c r="D165" s="153" t="s">
        <v>2</v>
      </c>
      <c r="E165" s="56"/>
      <c r="F165" s="56"/>
      <c r="G165" s="56"/>
      <c r="H165" s="56"/>
      <c r="I165" s="56"/>
      <c r="J165" s="56"/>
    </row>
    <row r="166" spans="1:10" s="16" customFormat="1">
      <c r="A166" s="192"/>
      <c r="B166" s="268" t="s">
        <v>180</v>
      </c>
      <c r="C166" s="56">
        <v>134</v>
      </c>
      <c r="D166" s="153" t="s">
        <v>2</v>
      </c>
      <c r="E166" s="56"/>
      <c r="F166" s="56"/>
      <c r="G166" s="56"/>
      <c r="H166" s="56"/>
      <c r="I166" s="56"/>
      <c r="J166" s="56"/>
    </row>
    <row r="167" spans="1:10" s="16" customFormat="1">
      <c r="A167" s="192"/>
      <c r="B167" s="268" t="s">
        <v>181</v>
      </c>
      <c r="C167" s="56">
        <v>1</v>
      </c>
      <c r="D167" s="153" t="s">
        <v>3</v>
      </c>
      <c r="E167" s="56"/>
      <c r="F167" s="56"/>
      <c r="G167" s="56"/>
      <c r="H167" s="56"/>
      <c r="I167" s="56"/>
      <c r="J167" s="56"/>
    </row>
    <row r="168" spans="1:10" s="16" customFormat="1">
      <c r="A168" s="192"/>
      <c r="B168" s="268" t="s">
        <v>182</v>
      </c>
      <c r="C168" s="56">
        <v>1</v>
      </c>
      <c r="D168" s="153" t="s">
        <v>12</v>
      </c>
      <c r="E168" s="56"/>
      <c r="F168" s="56"/>
      <c r="G168" s="56"/>
      <c r="H168" s="56"/>
      <c r="I168" s="56"/>
      <c r="J168" s="56"/>
    </row>
    <row r="169" spans="1:10" s="188" customFormat="1">
      <c r="A169" s="260"/>
      <c r="B169" s="156" t="s">
        <v>268</v>
      </c>
      <c r="C169" s="110"/>
      <c r="D169" s="157"/>
      <c r="E169" s="110"/>
      <c r="F169" s="110"/>
      <c r="G169" s="110"/>
      <c r="H169" s="110"/>
      <c r="I169" s="110"/>
      <c r="J169" s="110"/>
    </row>
    <row r="170" spans="1:10" s="16" customFormat="1">
      <c r="A170" s="320" t="s">
        <v>461</v>
      </c>
      <c r="B170" s="180" t="s">
        <v>267</v>
      </c>
      <c r="C170" s="103"/>
      <c r="D170" s="149"/>
      <c r="E170" s="103"/>
      <c r="F170" s="103"/>
      <c r="G170" s="103"/>
      <c r="H170" s="103"/>
      <c r="I170" s="103"/>
      <c r="J170" s="103"/>
    </row>
    <row r="171" spans="1:10" s="16" customFormat="1">
      <c r="A171" s="192"/>
      <c r="B171" s="268" t="s">
        <v>186</v>
      </c>
      <c r="C171" s="56">
        <v>24</v>
      </c>
      <c r="D171" s="153" t="s">
        <v>3</v>
      </c>
      <c r="E171" s="56"/>
      <c r="F171" s="56"/>
      <c r="G171" s="56"/>
      <c r="H171" s="56"/>
      <c r="I171" s="56"/>
      <c r="J171" s="56"/>
    </row>
    <row r="172" spans="1:10" s="16" customFormat="1">
      <c r="A172" s="192"/>
      <c r="B172" s="268" t="s">
        <v>187</v>
      </c>
      <c r="C172" s="56">
        <v>499</v>
      </c>
      <c r="D172" s="153" t="s">
        <v>173</v>
      </c>
      <c r="E172" s="56"/>
      <c r="F172" s="56"/>
      <c r="G172" s="56"/>
      <c r="H172" s="56"/>
      <c r="I172" s="56"/>
      <c r="J172" s="56"/>
    </row>
    <row r="173" spans="1:10" s="16" customFormat="1">
      <c r="A173" s="192"/>
      <c r="B173" s="268" t="s">
        <v>179</v>
      </c>
      <c r="C173" s="56">
        <v>35</v>
      </c>
      <c r="D173" s="153" t="s">
        <v>173</v>
      </c>
      <c r="E173" s="56"/>
      <c r="F173" s="56"/>
      <c r="G173" s="56"/>
      <c r="H173" s="56"/>
      <c r="I173" s="56"/>
      <c r="J173" s="56"/>
    </row>
    <row r="174" spans="1:10" s="16" customFormat="1">
      <c r="A174" s="192"/>
      <c r="B174" s="268" t="s">
        <v>180</v>
      </c>
      <c r="C174" s="56">
        <v>460</v>
      </c>
      <c r="D174" s="153" t="s">
        <v>173</v>
      </c>
      <c r="E174" s="56"/>
      <c r="F174" s="56"/>
      <c r="G174" s="56"/>
      <c r="H174" s="56"/>
      <c r="I174" s="56"/>
      <c r="J174" s="56"/>
    </row>
    <row r="175" spans="1:10" s="16" customFormat="1">
      <c r="A175" s="192"/>
      <c r="B175" s="268" t="s">
        <v>188</v>
      </c>
      <c r="C175" s="56">
        <v>5</v>
      </c>
      <c r="D175" s="153" t="s">
        <v>173</v>
      </c>
      <c r="E175" s="56"/>
      <c r="F175" s="56"/>
      <c r="G175" s="56"/>
      <c r="H175" s="56"/>
      <c r="I175" s="56"/>
      <c r="J175" s="56"/>
    </row>
    <row r="176" spans="1:10" s="16" customFormat="1">
      <c r="A176" s="192"/>
      <c r="B176" s="268" t="s">
        <v>189</v>
      </c>
      <c r="C176" s="56">
        <v>15</v>
      </c>
      <c r="D176" s="153" t="s">
        <v>173</v>
      </c>
      <c r="E176" s="56"/>
      <c r="F176" s="56"/>
      <c r="G176" s="56"/>
      <c r="H176" s="56"/>
      <c r="I176" s="56"/>
      <c r="J176" s="56"/>
    </row>
    <row r="177" spans="1:10" s="16" customFormat="1">
      <c r="A177" s="192"/>
      <c r="B177" s="268" t="s">
        <v>190</v>
      </c>
      <c r="C177" s="56">
        <v>5</v>
      </c>
      <c r="D177" s="153" t="s">
        <v>173</v>
      </c>
      <c r="E177" s="56"/>
      <c r="F177" s="56"/>
      <c r="G177" s="56"/>
      <c r="H177" s="56"/>
      <c r="I177" s="56"/>
      <c r="J177" s="56"/>
    </row>
    <row r="178" spans="1:10" s="16" customFormat="1">
      <c r="A178" s="192"/>
      <c r="B178" s="268" t="s">
        <v>181</v>
      </c>
      <c r="C178" s="56">
        <v>1</v>
      </c>
      <c r="D178" s="153" t="s">
        <v>12</v>
      </c>
      <c r="E178" s="56"/>
      <c r="F178" s="56"/>
      <c r="G178" s="56"/>
      <c r="H178" s="56"/>
      <c r="I178" s="56"/>
      <c r="J178" s="56"/>
    </row>
    <row r="179" spans="1:10" s="16" customFormat="1">
      <c r="A179" s="192"/>
      <c r="B179" s="268" t="s">
        <v>182</v>
      </c>
      <c r="C179" s="56">
        <v>1</v>
      </c>
      <c r="D179" s="153" t="s">
        <v>12</v>
      </c>
      <c r="E179" s="56"/>
      <c r="F179" s="56"/>
      <c r="G179" s="56"/>
      <c r="H179" s="56"/>
      <c r="I179" s="56"/>
      <c r="J179" s="56"/>
    </row>
    <row r="180" spans="1:10" s="188" customFormat="1">
      <c r="A180" s="260"/>
      <c r="B180" s="156" t="s">
        <v>269</v>
      </c>
      <c r="C180" s="110"/>
      <c r="D180" s="157"/>
      <c r="E180" s="110"/>
      <c r="F180" s="110"/>
      <c r="G180" s="110"/>
      <c r="H180" s="110"/>
      <c r="I180" s="110"/>
      <c r="J180" s="110"/>
    </row>
    <row r="181" spans="1:10" s="16" customFormat="1">
      <c r="A181" s="320" t="s">
        <v>462</v>
      </c>
      <c r="B181" s="180" t="s">
        <v>466</v>
      </c>
      <c r="C181" s="103"/>
      <c r="D181" s="149"/>
      <c r="E181" s="103"/>
      <c r="F181" s="103"/>
      <c r="G181" s="103"/>
      <c r="H181" s="103"/>
      <c r="I181" s="103"/>
      <c r="J181" s="103"/>
    </row>
    <row r="182" spans="1:10" s="16" customFormat="1">
      <c r="A182" s="192"/>
      <c r="B182" s="268" t="s">
        <v>192</v>
      </c>
      <c r="C182" s="56">
        <v>26</v>
      </c>
      <c r="D182" s="153" t="s">
        <v>3</v>
      </c>
      <c r="E182" s="56"/>
      <c r="F182" s="56"/>
      <c r="G182" s="56"/>
      <c r="H182" s="56"/>
      <c r="I182" s="56"/>
      <c r="J182" s="56"/>
    </row>
    <row r="183" spans="1:10" s="16" customFormat="1">
      <c r="A183" s="192"/>
      <c r="B183" s="268" t="s">
        <v>193</v>
      </c>
      <c r="C183" s="56">
        <v>599</v>
      </c>
      <c r="D183" s="153" t="s">
        <v>173</v>
      </c>
      <c r="E183" s="56"/>
      <c r="F183" s="56"/>
      <c r="G183" s="56"/>
      <c r="H183" s="56"/>
      <c r="I183" s="56"/>
      <c r="J183" s="56"/>
    </row>
    <row r="184" spans="1:10" s="16" customFormat="1">
      <c r="A184" s="192"/>
      <c r="B184" s="268" t="s">
        <v>194</v>
      </c>
      <c r="C184" s="56">
        <v>52</v>
      </c>
      <c r="D184" s="153" t="s">
        <v>3</v>
      </c>
      <c r="E184" s="56"/>
      <c r="F184" s="56"/>
      <c r="G184" s="56"/>
      <c r="H184" s="56"/>
      <c r="I184" s="56"/>
      <c r="J184" s="56"/>
    </row>
    <row r="185" spans="1:10" s="16" customFormat="1">
      <c r="A185" s="192"/>
      <c r="B185" s="268" t="s">
        <v>180</v>
      </c>
      <c r="C185" s="56">
        <v>572</v>
      </c>
      <c r="D185" s="153" t="s">
        <v>2</v>
      </c>
      <c r="E185" s="56"/>
      <c r="F185" s="56"/>
      <c r="G185" s="56"/>
      <c r="H185" s="56"/>
      <c r="I185" s="56"/>
      <c r="J185" s="56"/>
    </row>
    <row r="186" spans="1:10" s="16" customFormat="1">
      <c r="A186" s="192"/>
      <c r="B186" s="268" t="s">
        <v>179</v>
      </c>
      <c r="C186" s="56">
        <v>35</v>
      </c>
      <c r="D186" s="153" t="s">
        <v>2</v>
      </c>
      <c r="E186" s="56"/>
      <c r="F186" s="56"/>
      <c r="G186" s="56"/>
      <c r="H186" s="56"/>
      <c r="I186" s="56"/>
      <c r="J186" s="56"/>
    </row>
    <row r="187" spans="1:10" s="16" customFormat="1">
      <c r="A187" s="192"/>
      <c r="B187" s="268" t="s">
        <v>182</v>
      </c>
      <c r="C187" s="56">
        <v>1</v>
      </c>
      <c r="D187" s="153" t="s">
        <v>12</v>
      </c>
      <c r="E187" s="56"/>
      <c r="F187" s="56"/>
      <c r="G187" s="56"/>
      <c r="H187" s="56"/>
      <c r="I187" s="56"/>
      <c r="J187" s="56"/>
    </row>
    <row r="188" spans="1:10" s="321" customFormat="1">
      <c r="A188" s="106"/>
      <c r="B188" s="156" t="s">
        <v>270</v>
      </c>
      <c r="C188" s="110"/>
      <c r="D188" s="157"/>
      <c r="E188" s="110"/>
      <c r="F188" s="110"/>
      <c r="G188" s="110"/>
      <c r="H188" s="110"/>
      <c r="I188" s="110"/>
      <c r="J188" s="110"/>
    </row>
    <row r="282" spans="1:4" s="16" customFormat="1">
      <c r="A282" s="87"/>
      <c r="C282" s="158"/>
      <c r="D282" s="159"/>
    </row>
  </sheetData>
  <mergeCells count="10">
    <mergeCell ref="A1:J1"/>
    <mergeCell ref="J2:J5"/>
    <mergeCell ref="I6:I7"/>
    <mergeCell ref="J6:J7"/>
    <mergeCell ref="A6:A7"/>
    <mergeCell ref="B6:B7"/>
    <mergeCell ref="C6:C7"/>
    <mergeCell ref="D6:D7"/>
    <mergeCell ref="E6:F6"/>
    <mergeCell ref="G6:H6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fitToHeight="0" orientation="landscape" horizontalDpi="4294967293" r:id="rId1"/>
  <headerFooter>
    <oddHeader xml:space="preserve">&amp;R&amp;"TH Sarabun New,ธรรมดา"&amp;12แบบ ปร.4 (ก).4 หมวดงานระบบไฟฟ้าและสื่อสาร แผ่นที่ &amp;Pจากจำนวน &amp;N </oddHeader>
  </headerFooter>
  <rowBreaks count="15" manualBreakCount="15">
    <brk id="18" max="16383" man="1"/>
    <brk id="23" max="9" man="1"/>
    <brk id="35" max="9" man="1"/>
    <brk id="47" max="16383" man="1"/>
    <brk id="59" max="9" man="1"/>
    <brk id="69" max="9" man="1"/>
    <brk id="84" max="9" man="1"/>
    <brk id="99" max="9" man="1"/>
    <brk id="112" max="9" man="1"/>
    <brk id="124" max="9" man="1"/>
    <brk id="140" max="9" man="1"/>
    <brk id="148" max="9" man="1"/>
    <brk id="155" max="9" man="1"/>
    <brk id="169" max="9" man="1"/>
    <brk id="18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8"/>
  <sheetViews>
    <sheetView view="pageBreakPreview" zoomScale="60" zoomScaleNormal="85" zoomScalePageLayoutView="85" workbookViewId="0">
      <selection sqref="A1:XFD1048576"/>
    </sheetView>
  </sheetViews>
  <sheetFormatPr defaultColWidth="9" defaultRowHeight="21"/>
  <cols>
    <col min="1" max="1" width="6.25" style="87" customWidth="1"/>
    <col min="2" max="2" width="45.125" style="16" customWidth="1"/>
    <col min="3" max="3" width="12.125" style="158" customWidth="1"/>
    <col min="4" max="4" width="7" style="16" customWidth="1"/>
    <col min="5" max="5" width="9.375" style="16" customWidth="1"/>
    <col min="6" max="6" width="11.25" style="16" customWidth="1"/>
    <col min="7" max="7" width="8" style="16" customWidth="1"/>
    <col min="8" max="8" width="12.375" style="16" bestFit="1" customWidth="1"/>
    <col min="9" max="9" width="12.125" style="16" customWidth="1"/>
    <col min="10" max="10" width="8.375" style="16" customWidth="1"/>
    <col min="11" max="11" width="9.125" style="16" customWidth="1"/>
    <col min="12" max="12" width="9.75" style="16" bestFit="1" customWidth="1"/>
    <col min="13" max="13" width="14.375" style="16" customWidth="1"/>
    <col min="14" max="16384" width="9" style="16"/>
  </cols>
  <sheetData>
    <row r="1" spans="1:13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3" s="16" customFormat="1">
      <c r="A2" s="160" t="s">
        <v>620</v>
      </c>
      <c r="B2" s="18"/>
      <c r="C2" s="18"/>
      <c r="D2" s="131"/>
      <c r="E2" s="131"/>
      <c r="F2" s="131"/>
      <c r="G2" s="131"/>
      <c r="H2" s="131"/>
      <c r="I2" s="131"/>
      <c r="J2" s="136"/>
    </row>
    <row r="3" spans="1:13" s="16" customForma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3" s="16" customFormat="1">
      <c r="A4" s="161" t="s">
        <v>612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3" s="16" customFormat="1">
      <c r="A5" s="160" t="s">
        <v>613</v>
      </c>
      <c r="B5" s="18"/>
      <c r="C5" s="18"/>
      <c r="D5" s="133"/>
      <c r="E5" s="134"/>
      <c r="F5" s="135"/>
      <c r="G5" s="18"/>
      <c r="H5" s="135"/>
      <c r="I5" s="18"/>
      <c r="J5" s="136"/>
    </row>
    <row r="6" spans="1:13" s="16" customFormat="1">
      <c r="A6" s="138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52" t="s">
        <v>9</v>
      </c>
    </row>
    <row r="7" spans="1:13" s="16" customFormat="1">
      <c r="A7" s="92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50"/>
      <c r="J7" s="50"/>
    </row>
    <row r="8" spans="1:13" s="16" customFormat="1">
      <c r="A8" s="93"/>
      <c r="B8" s="54" t="s">
        <v>15</v>
      </c>
      <c r="C8" s="55"/>
      <c r="D8" s="145"/>
      <c r="E8" s="55"/>
      <c r="F8" s="55"/>
      <c r="G8" s="55"/>
      <c r="H8" s="55"/>
      <c r="I8" s="55"/>
      <c r="J8" s="146"/>
    </row>
    <row r="9" spans="1:13" s="16" customFormat="1" ht="22.5" customHeight="1">
      <c r="A9" s="151">
        <v>2</v>
      </c>
      <c r="B9" s="152" t="s">
        <v>398</v>
      </c>
      <c r="C9" s="56"/>
      <c r="D9" s="153"/>
      <c r="E9" s="56"/>
      <c r="F9" s="56"/>
      <c r="G9" s="56"/>
      <c r="H9" s="56"/>
      <c r="I9" s="64"/>
      <c r="J9" s="56"/>
    </row>
    <row r="10" spans="1:13" s="16" customFormat="1" ht="22.5" customHeight="1">
      <c r="A10" s="151"/>
      <c r="B10" s="152" t="s">
        <v>400</v>
      </c>
      <c r="C10" s="56">
        <v>1</v>
      </c>
      <c r="D10" s="153" t="s">
        <v>0</v>
      </c>
      <c r="E10" s="56">
        <v>0</v>
      </c>
      <c r="F10" s="56">
        <f>ปร.4.2.1!F21</f>
        <v>0</v>
      </c>
      <c r="G10" s="56"/>
      <c r="H10" s="56">
        <f>ปร.4.2.1!H21</f>
        <v>0</v>
      </c>
      <c r="I10" s="64">
        <f>H10+F10</f>
        <v>0</v>
      </c>
      <c r="J10" s="56"/>
    </row>
    <row r="11" spans="1:13" s="16" customFormat="1" ht="22.5" customHeight="1">
      <c r="A11" s="151"/>
      <c r="B11" s="152" t="s">
        <v>401</v>
      </c>
      <c r="C11" s="56">
        <v>1</v>
      </c>
      <c r="D11" s="153" t="s">
        <v>0</v>
      </c>
      <c r="E11" s="56">
        <v>0</v>
      </c>
      <c r="F11" s="56">
        <f>ปร.4.2.2!F21</f>
        <v>0</v>
      </c>
      <c r="G11" s="56"/>
      <c r="H11" s="56">
        <f>ปร.4.2.2!H21</f>
        <v>0</v>
      </c>
      <c r="I11" s="64">
        <f>H11+F11</f>
        <v>0</v>
      </c>
      <c r="J11" s="56"/>
      <c r="M11" s="322"/>
    </row>
    <row r="12" spans="1:13" s="16" customFormat="1" ht="22.5" customHeight="1">
      <c r="A12" s="151"/>
      <c r="B12" s="152" t="s">
        <v>402</v>
      </c>
      <c r="C12" s="56">
        <v>1</v>
      </c>
      <c r="D12" s="153" t="s">
        <v>0</v>
      </c>
      <c r="E12" s="56">
        <v>0</v>
      </c>
      <c r="F12" s="56">
        <f>ปร.4.2.3!F21</f>
        <v>0</v>
      </c>
      <c r="G12" s="56"/>
      <c r="H12" s="56">
        <f>ปร.4.2.3!H11</f>
        <v>0</v>
      </c>
      <c r="I12" s="64">
        <f>H12+F12</f>
        <v>0</v>
      </c>
      <c r="J12" s="56"/>
      <c r="M12" s="323"/>
    </row>
    <row r="13" spans="1:13" s="16" customFormat="1" ht="22.5" customHeight="1">
      <c r="A13" s="151"/>
      <c r="B13" s="152"/>
      <c r="C13" s="56"/>
      <c r="D13" s="153"/>
      <c r="E13" s="56"/>
      <c r="F13" s="56"/>
      <c r="G13" s="56"/>
      <c r="H13" s="56"/>
      <c r="I13" s="64"/>
      <c r="J13" s="56"/>
      <c r="M13" s="323"/>
    </row>
    <row r="14" spans="1:13" s="16" customFormat="1" ht="22.5" customHeight="1">
      <c r="A14" s="151"/>
      <c r="B14" s="63"/>
      <c r="C14" s="56"/>
      <c r="D14" s="153"/>
      <c r="E14" s="56"/>
      <c r="F14" s="56"/>
      <c r="G14" s="56"/>
      <c r="H14" s="56"/>
      <c r="I14" s="64"/>
      <c r="J14" s="56"/>
      <c r="M14" s="323"/>
    </row>
    <row r="15" spans="1:13" s="16" customFormat="1">
      <c r="A15" s="151"/>
      <c r="B15" s="63"/>
      <c r="C15" s="56"/>
      <c r="D15" s="153"/>
      <c r="E15" s="56"/>
      <c r="F15" s="56"/>
      <c r="G15" s="56"/>
      <c r="H15" s="56"/>
      <c r="I15" s="64"/>
      <c r="J15" s="56"/>
      <c r="M15" s="18"/>
    </row>
    <row r="16" spans="1:13" s="16" customFormat="1">
      <c r="A16" s="151"/>
      <c r="B16" s="63"/>
      <c r="C16" s="56"/>
      <c r="D16" s="153"/>
      <c r="E16" s="56"/>
      <c r="F16" s="56"/>
      <c r="G16" s="56"/>
      <c r="H16" s="56"/>
      <c r="I16" s="64"/>
      <c r="J16" s="56"/>
      <c r="M16" s="18"/>
    </row>
    <row r="17" spans="1:13" s="16" customFormat="1">
      <c r="A17" s="151"/>
      <c r="B17" s="63"/>
      <c r="C17" s="56"/>
      <c r="D17" s="153"/>
      <c r="E17" s="56"/>
      <c r="F17" s="56"/>
      <c r="G17" s="56"/>
      <c r="H17" s="56"/>
      <c r="I17" s="64"/>
      <c r="J17" s="56"/>
      <c r="L17" s="71"/>
      <c r="M17" s="71">
        <f>SUM(I10:I12)</f>
        <v>0</v>
      </c>
    </row>
    <row r="18" spans="1:13" s="16" customFormat="1">
      <c r="A18" s="151"/>
      <c r="B18" s="63"/>
      <c r="C18" s="56"/>
      <c r="D18" s="153"/>
      <c r="E18" s="56"/>
      <c r="F18" s="56"/>
      <c r="G18" s="56"/>
      <c r="H18" s="56"/>
      <c r="I18" s="64"/>
      <c r="J18" s="56"/>
    </row>
    <row r="19" spans="1:13" s="16" customFormat="1">
      <c r="A19" s="151"/>
      <c r="B19" s="63"/>
      <c r="C19" s="56"/>
      <c r="D19" s="153"/>
      <c r="E19" s="56"/>
      <c r="F19" s="56"/>
      <c r="G19" s="56"/>
      <c r="H19" s="56"/>
      <c r="I19" s="64"/>
      <c r="J19" s="56"/>
    </row>
    <row r="20" spans="1:13" s="16" customFormat="1">
      <c r="A20" s="151"/>
      <c r="B20" s="63"/>
      <c r="C20" s="56"/>
      <c r="D20" s="153"/>
      <c r="E20" s="56"/>
      <c r="F20" s="56"/>
      <c r="G20" s="56"/>
      <c r="H20" s="56"/>
      <c r="I20" s="64"/>
      <c r="J20" s="56"/>
    </row>
    <row r="21" spans="1:13" s="16" customFormat="1">
      <c r="A21" s="151"/>
      <c r="B21" s="63"/>
      <c r="C21" s="56"/>
      <c r="D21" s="153"/>
      <c r="E21" s="56"/>
      <c r="F21" s="56"/>
      <c r="G21" s="56"/>
      <c r="H21" s="56"/>
      <c r="I21" s="64"/>
      <c r="J21" s="56"/>
    </row>
    <row r="22" spans="1:13" s="16" customFormat="1">
      <c r="A22" s="106"/>
      <c r="B22" s="156" t="s">
        <v>403</v>
      </c>
      <c r="C22" s="110"/>
      <c r="D22" s="157"/>
      <c r="E22" s="110"/>
      <c r="F22" s="110">
        <f>SUM(F10:F13)</f>
        <v>0</v>
      </c>
      <c r="G22" s="110"/>
      <c r="H22" s="110">
        <f>SUM(H10:H13)</f>
        <v>0</v>
      </c>
      <c r="I22" s="110">
        <f>H22+F22</f>
        <v>0</v>
      </c>
      <c r="J22" s="110"/>
    </row>
    <row r="128" spans="1:4" s="16" customFormat="1">
      <c r="A128" s="87"/>
      <c r="C128" s="158"/>
      <c r="D128" s="159"/>
    </row>
  </sheetData>
  <mergeCells count="10">
    <mergeCell ref="A1:J1"/>
    <mergeCell ref="J2:J5"/>
    <mergeCell ref="A6:A7"/>
    <mergeCell ref="B6:B7"/>
    <mergeCell ref="C6:C7"/>
    <mergeCell ref="D6:D7"/>
    <mergeCell ref="E6:F6"/>
    <mergeCell ref="G6:H6"/>
    <mergeCell ref="I6:I7"/>
    <mergeCell ref="J6:J7"/>
  </mergeCells>
  <pageMargins left="0.43307086614173229" right="0.23622047244094491" top="0.62992125984251968" bottom="0.31496062992125984" header="0.31496062992125984" footer="0.31496062992125984"/>
  <pageSetup paperSize="9" orientation="landscape" horizontalDpi="4294967293" r:id="rId1"/>
  <headerFooter alignWithMargins="0">
    <oddHeader xml:space="preserve">&amp;R&amp;"TH Sarabun New,ธรรมดา"&amp;12แบบ ปร.4 (ข) รายการสรุปครุภัณฑ์ติดตั้ง แผ่นที่ &amp;P จากจำนวน &amp;N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6"/>
  <sheetViews>
    <sheetView zoomScaleNormal="100" zoomScalePageLayoutView="85" workbookViewId="0">
      <selection sqref="A1:XFD1048576"/>
    </sheetView>
  </sheetViews>
  <sheetFormatPr defaultColWidth="9" defaultRowHeight="21"/>
  <cols>
    <col min="1" max="1" width="6" style="87" customWidth="1"/>
    <col min="2" max="2" width="41.875" style="16" customWidth="1"/>
    <col min="3" max="3" width="12.125" style="158" customWidth="1"/>
    <col min="4" max="4" width="7" style="16" customWidth="1"/>
    <col min="5" max="5" width="11" style="16" customWidth="1"/>
    <col min="6" max="6" width="13.375" style="16" customWidth="1"/>
    <col min="7" max="7" width="9" style="16" bestFit="1" customWidth="1"/>
    <col min="8" max="8" width="11.625" style="16" customWidth="1"/>
    <col min="9" max="9" width="11.875" style="16" bestFit="1" customWidth="1"/>
    <col min="10" max="10" width="8.375" style="16" customWidth="1"/>
    <col min="11" max="11" width="9.125" style="16" customWidth="1"/>
    <col min="12" max="12" width="9" style="16"/>
    <col min="13" max="13" width="14.375" style="16" customWidth="1"/>
    <col min="14" max="16384" width="9" style="16"/>
  </cols>
  <sheetData>
    <row r="1" spans="1:10" s="16" customFormat="1">
      <c r="A1" s="324" t="s">
        <v>396</v>
      </c>
      <c r="B1" s="325"/>
      <c r="C1" s="325"/>
      <c r="D1" s="325"/>
      <c r="E1" s="325"/>
      <c r="F1" s="325"/>
      <c r="G1" s="325"/>
      <c r="H1" s="325"/>
      <c r="I1" s="325"/>
      <c r="J1" s="326"/>
    </row>
    <row r="2" spans="1:10" s="16" customFormat="1" ht="21.75" customHeight="1">
      <c r="A2" s="161" t="s">
        <v>621</v>
      </c>
      <c r="B2" s="327"/>
      <c r="C2" s="327"/>
      <c r="D2" s="328"/>
      <c r="E2" s="328"/>
      <c r="F2" s="328"/>
      <c r="G2" s="328"/>
      <c r="H2" s="328"/>
      <c r="I2" s="328"/>
      <c r="J2" s="329"/>
    </row>
    <row r="3" spans="1:10" s="16" customFormat="1" ht="21.75" customHeight="1">
      <c r="A3" s="161" t="s">
        <v>622</v>
      </c>
      <c r="B3" s="18"/>
      <c r="C3" s="18"/>
      <c r="D3" s="133"/>
      <c r="E3" s="134"/>
      <c r="F3" s="135"/>
      <c r="G3" s="18"/>
      <c r="H3" s="135"/>
      <c r="I3" s="18"/>
      <c r="J3" s="330"/>
    </row>
    <row r="4" spans="1:10" s="16" customFormat="1" ht="21.75" customHeight="1">
      <c r="A4" s="161" t="s">
        <v>623</v>
      </c>
      <c r="B4" s="18"/>
      <c r="C4" s="18"/>
      <c r="D4" s="133"/>
      <c r="E4" s="134"/>
      <c r="F4" s="135"/>
      <c r="G4" s="18"/>
      <c r="H4" s="135"/>
      <c r="I4" s="18"/>
      <c r="J4" s="330"/>
    </row>
    <row r="5" spans="1:10" s="16" customFormat="1" ht="21.75" customHeight="1">
      <c r="A5" s="161" t="s">
        <v>624</v>
      </c>
      <c r="B5" s="18"/>
      <c r="C5" s="18"/>
      <c r="D5" s="133"/>
      <c r="E5" s="134"/>
      <c r="F5" s="135"/>
      <c r="G5" s="18"/>
      <c r="H5" s="135"/>
      <c r="I5" s="18"/>
      <c r="J5" s="330"/>
    </row>
    <row r="6" spans="1:10" s="16" customFormat="1">
      <c r="A6" s="331" t="s">
        <v>4</v>
      </c>
      <c r="B6" s="332" t="s">
        <v>0</v>
      </c>
      <c r="C6" s="333" t="s">
        <v>5</v>
      </c>
      <c r="D6" s="334" t="s">
        <v>1</v>
      </c>
      <c r="E6" s="335" t="s">
        <v>6</v>
      </c>
      <c r="F6" s="335"/>
      <c r="G6" s="335" t="s">
        <v>7</v>
      </c>
      <c r="H6" s="335"/>
      <c r="I6" s="336" t="s">
        <v>8</v>
      </c>
      <c r="J6" s="333" t="s">
        <v>9</v>
      </c>
    </row>
    <row r="7" spans="1:10" s="16" customFormat="1">
      <c r="A7" s="337"/>
      <c r="B7" s="338"/>
      <c r="C7" s="339"/>
      <c r="D7" s="340"/>
      <c r="E7" s="341" t="s">
        <v>14</v>
      </c>
      <c r="F7" s="341" t="s">
        <v>10</v>
      </c>
      <c r="G7" s="341" t="s">
        <v>14</v>
      </c>
      <c r="H7" s="341" t="s">
        <v>10</v>
      </c>
      <c r="I7" s="342"/>
      <c r="J7" s="342"/>
    </row>
    <row r="8" spans="1:10" s="16" customFormat="1">
      <c r="A8" s="95">
        <v>2.1</v>
      </c>
      <c r="B8" s="58" t="s">
        <v>477</v>
      </c>
      <c r="C8" s="56"/>
      <c r="D8" s="153"/>
      <c r="E8" s="56"/>
      <c r="F8" s="56"/>
      <c r="G8" s="56"/>
      <c r="H8" s="56"/>
      <c r="I8" s="56"/>
      <c r="J8" s="56"/>
    </row>
    <row r="9" spans="1:10" s="16" customFormat="1">
      <c r="A9" s="343"/>
      <c r="B9" s="268" t="s">
        <v>478</v>
      </c>
      <c r="C9" s="56">
        <v>1</v>
      </c>
      <c r="D9" s="153" t="s">
        <v>0</v>
      </c>
      <c r="E9" s="56"/>
      <c r="F9" s="56"/>
      <c r="G9" s="56"/>
      <c r="H9" s="56"/>
      <c r="I9" s="56"/>
      <c r="J9" s="56"/>
    </row>
    <row r="10" spans="1:10" s="16" customFormat="1">
      <c r="A10" s="343"/>
      <c r="B10" s="268"/>
      <c r="C10" s="56"/>
      <c r="D10" s="153"/>
      <c r="E10" s="56"/>
      <c r="F10" s="56"/>
      <c r="G10" s="56"/>
      <c r="H10" s="56"/>
      <c r="I10" s="56"/>
      <c r="J10" s="56"/>
    </row>
    <row r="11" spans="1:10" s="16" customFormat="1">
      <c r="A11" s="343"/>
      <c r="B11" s="268"/>
      <c r="C11" s="56"/>
      <c r="D11" s="153"/>
      <c r="E11" s="56"/>
      <c r="F11" s="56"/>
      <c r="G11" s="56"/>
      <c r="H11" s="56"/>
      <c r="I11" s="56"/>
      <c r="J11" s="56"/>
    </row>
    <row r="12" spans="1:10" s="16" customFormat="1">
      <c r="A12" s="343"/>
      <c r="B12" s="268"/>
      <c r="C12" s="56"/>
      <c r="D12" s="153"/>
      <c r="E12" s="56"/>
      <c r="F12" s="56"/>
      <c r="G12" s="56"/>
      <c r="H12" s="56"/>
      <c r="I12" s="56"/>
      <c r="J12" s="56"/>
    </row>
    <row r="13" spans="1:10" s="16" customFormat="1">
      <c r="A13" s="343"/>
      <c r="B13" s="268"/>
      <c r="C13" s="56"/>
      <c r="D13" s="153"/>
      <c r="E13" s="56"/>
      <c r="F13" s="56"/>
      <c r="G13" s="56"/>
      <c r="H13" s="56"/>
      <c r="I13" s="56"/>
      <c r="J13" s="56"/>
    </row>
    <row r="14" spans="1:10" s="16" customFormat="1">
      <c r="A14" s="343"/>
      <c r="B14" s="268"/>
      <c r="C14" s="56"/>
      <c r="D14" s="153"/>
      <c r="E14" s="56"/>
      <c r="F14" s="56"/>
      <c r="G14" s="56"/>
      <c r="H14" s="56"/>
      <c r="I14" s="56"/>
      <c r="J14" s="56"/>
    </row>
    <row r="15" spans="1:10" s="16" customFormat="1">
      <c r="A15" s="343"/>
      <c r="B15" s="182"/>
      <c r="C15" s="56"/>
      <c r="D15" s="153"/>
      <c r="E15" s="56"/>
      <c r="F15" s="56"/>
      <c r="G15" s="56"/>
      <c r="H15" s="56"/>
      <c r="I15" s="56"/>
      <c r="J15" s="56"/>
    </row>
    <row r="16" spans="1:10" s="16" customFormat="1">
      <c r="A16" s="343"/>
      <c r="B16" s="182"/>
      <c r="C16" s="56"/>
      <c r="D16" s="153"/>
      <c r="E16" s="56"/>
      <c r="F16" s="56"/>
      <c r="G16" s="56"/>
      <c r="H16" s="56"/>
      <c r="I16" s="56"/>
      <c r="J16" s="56"/>
    </row>
    <row r="17" spans="1:10" s="16" customFormat="1">
      <c r="A17" s="343"/>
      <c r="B17" s="182"/>
      <c r="C17" s="56"/>
      <c r="D17" s="153"/>
      <c r="E17" s="56"/>
      <c r="F17" s="56"/>
      <c r="G17" s="56"/>
      <c r="H17" s="56"/>
      <c r="I17" s="56"/>
      <c r="J17" s="56"/>
    </row>
    <row r="18" spans="1:10" s="16" customFormat="1">
      <c r="A18" s="343"/>
      <c r="B18" s="182"/>
      <c r="C18" s="56"/>
      <c r="D18" s="153"/>
      <c r="E18" s="56"/>
      <c r="F18" s="56"/>
      <c r="G18" s="56"/>
      <c r="H18" s="56"/>
      <c r="I18" s="56"/>
      <c r="J18" s="56"/>
    </row>
    <row r="19" spans="1:10" s="16" customFormat="1">
      <c r="A19" s="343"/>
      <c r="B19" s="182"/>
      <c r="C19" s="56"/>
      <c r="D19" s="153"/>
      <c r="E19" s="56"/>
      <c r="F19" s="56"/>
      <c r="G19" s="56"/>
      <c r="H19" s="56"/>
      <c r="I19" s="56"/>
      <c r="J19" s="56"/>
    </row>
    <row r="20" spans="1:10" s="16" customFormat="1">
      <c r="A20" s="343"/>
      <c r="B20" s="182"/>
      <c r="C20" s="56"/>
      <c r="D20" s="153"/>
      <c r="E20" s="56"/>
      <c r="F20" s="56"/>
      <c r="G20" s="56"/>
      <c r="H20" s="56"/>
      <c r="I20" s="56"/>
      <c r="J20" s="56"/>
    </row>
    <row r="21" spans="1:10" s="16" customFormat="1">
      <c r="A21" s="344"/>
      <c r="B21" s="345" t="s">
        <v>477</v>
      </c>
      <c r="C21" s="175"/>
      <c r="D21" s="176"/>
      <c r="E21" s="175"/>
      <c r="F21" s="175"/>
      <c r="G21" s="175"/>
      <c r="H21" s="175"/>
      <c r="I21" s="175"/>
      <c r="J21" s="175"/>
    </row>
    <row r="22" spans="1:10" s="16" customFormat="1">
      <c r="A22" s="346" t="s">
        <v>465</v>
      </c>
      <c r="B22" s="347" t="s">
        <v>479</v>
      </c>
      <c r="C22" s="103"/>
      <c r="D22" s="149"/>
      <c r="E22" s="103"/>
      <c r="F22" s="103"/>
      <c r="G22" s="103"/>
      <c r="H22" s="103"/>
      <c r="I22" s="103"/>
      <c r="J22" s="103"/>
    </row>
    <row r="23" spans="1:10" s="16" customFormat="1">
      <c r="A23" s="348"/>
      <c r="B23" s="268" t="s">
        <v>513</v>
      </c>
      <c r="C23" s="56">
        <v>1</v>
      </c>
      <c r="D23" s="153" t="s">
        <v>3</v>
      </c>
      <c r="E23" s="56"/>
      <c r="F23" s="56"/>
      <c r="G23" s="56"/>
      <c r="H23" s="56"/>
      <c r="I23" s="56"/>
      <c r="J23" s="56"/>
    </row>
    <row r="24" spans="1:10" s="16" customFormat="1">
      <c r="A24" s="348"/>
      <c r="B24" s="268" t="s">
        <v>514</v>
      </c>
      <c r="C24" s="56"/>
      <c r="D24" s="153"/>
      <c r="E24" s="56"/>
      <c r="F24" s="56"/>
      <c r="G24" s="56"/>
      <c r="H24" s="56"/>
      <c r="I24" s="56"/>
      <c r="J24" s="56"/>
    </row>
    <row r="25" spans="1:10" s="16" customFormat="1">
      <c r="A25" s="348"/>
      <c r="B25" s="268" t="s">
        <v>511</v>
      </c>
      <c r="C25" s="56">
        <v>1</v>
      </c>
      <c r="D25" s="153" t="s">
        <v>3</v>
      </c>
      <c r="E25" s="56"/>
      <c r="F25" s="56"/>
      <c r="G25" s="56"/>
      <c r="H25" s="56"/>
      <c r="I25" s="56"/>
      <c r="J25" s="56"/>
    </row>
    <row r="26" spans="1:10" s="16" customFormat="1">
      <c r="A26" s="343"/>
      <c r="B26" s="268" t="s">
        <v>512</v>
      </c>
      <c r="C26" s="56"/>
      <c r="D26" s="153"/>
      <c r="E26" s="56"/>
      <c r="F26" s="56"/>
      <c r="G26" s="56"/>
      <c r="H26" s="56"/>
      <c r="I26" s="56"/>
      <c r="J26" s="56"/>
    </row>
    <row r="27" spans="1:10" s="16" customFormat="1">
      <c r="A27" s="343"/>
      <c r="B27" s="268" t="s">
        <v>515</v>
      </c>
      <c r="C27" s="56"/>
      <c r="D27" s="153"/>
      <c r="E27" s="56"/>
      <c r="F27" s="56"/>
      <c r="G27" s="56"/>
      <c r="H27" s="56"/>
      <c r="I27" s="56"/>
      <c r="J27" s="56"/>
    </row>
    <row r="28" spans="1:10" s="16" customFormat="1">
      <c r="A28" s="343"/>
      <c r="B28" s="268"/>
      <c r="C28" s="56"/>
      <c r="D28" s="153"/>
      <c r="E28" s="56"/>
      <c r="F28" s="56"/>
      <c r="G28" s="56"/>
      <c r="H28" s="56"/>
      <c r="I28" s="56"/>
      <c r="J28" s="56"/>
    </row>
    <row r="29" spans="1:10" s="16" customFormat="1">
      <c r="A29" s="343"/>
      <c r="B29" s="268"/>
      <c r="C29" s="56"/>
      <c r="D29" s="153"/>
      <c r="E29" s="56"/>
      <c r="F29" s="56"/>
      <c r="G29" s="56"/>
      <c r="H29" s="56"/>
      <c r="I29" s="56"/>
      <c r="J29" s="56"/>
    </row>
    <row r="30" spans="1:10" s="16" customFormat="1">
      <c r="A30" s="349"/>
      <c r="B30" s="350"/>
      <c r="C30" s="186"/>
      <c r="D30" s="187"/>
      <c r="E30" s="186"/>
      <c r="F30" s="186"/>
      <c r="G30" s="186"/>
      <c r="H30" s="186"/>
      <c r="I30" s="186"/>
      <c r="J30" s="186"/>
    </row>
    <row r="31" spans="1:10" s="16" customFormat="1">
      <c r="A31" s="344"/>
      <c r="B31" s="345" t="s">
        <v>480</v>
      </c>
      <c r="C31" s="175"/>
      <c r="D31" s="176"/>
      <c r="E31" s="175"/>
      <c r="F31" s="175"/>
      <c r="G31" s="175"/>
      <c r="H31" s="175"/>
      <c r="I31" s="175"/>
      <c r="J31" s="175"/>
    </row>
    <row r="136" spans="1:4" s="16" customFormat="1">
      <c r="A136" s="87"/>
      <c r="C136" s="158"/>
      <c r="D136" s="159"/>
    </row>
  </sheetData>
  <mergeCells count="10">
    <mergeCell ref="J6:J7"/>
    <mergeCell ref="A1:J1"/>
    <mergeCell ref="J2:J5"/>
    <mergeCell ref="A6:A7"/>
    <mergeCell ref="B6:B7"/>
    <mergeCell ref="C6:C7"/>
    <mergeCell ref="D6:D7"/>
    <mergeCell ref="E6:F6"/>
    <mergeCell ref="G6:H6"/>
    <mergeCell ref="I6:I7"/>
  </mergeCells>
  <pageMargins left="0.43307086614173229" right="7.874015748031496E-2" top="0.74803149606299213" bottom="0.74803149606299213" header="0.31496062992125984" footer="0.31496062992125984"/>
  <pageSetup paperSize="9" orientation="landscape" horizontalDpi="4294967293" r:id="rId1"/>
  <headerFooter alignWithMargins="0">
    <oddHeader xml:space="preserve">&amp;R&amp;"TH Sarabun New,ธรรมดา"&amp;12แบบ ปร.4 (ข) .1 ครุภัณฑ์ส่วนงานวิศวกรรมสุขาภิบาล และดับเพลิง แผ่นที่ &amp;Pจากจำนวน &amp;N </oddHeader>
  </headerFooter>
  <rowBreaks count="1" manualBreakCount="1">
    <brk id="2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9"/>
  <sheetViews>
    <sheetView showWhiteSpace="0" zoomScale="85" zoomScaleNormal="85" zoomScaleSheetLayoutView="85" zoomScalePageLayoutView="85" workbookViewId="0">
      <selection sqref="A1:XFD1048576"/>
    </sheetView>
  </sheetViews>
  <sheetFormatPr defaultColWidth="9" defaultRowHeight="21"/>
  <cols>
    <col min="1" max="1" width="6" style="87" customWidth="1"/>
    <col min="2" max="2" width="41.25" style="16" customWidth="1"/>
    <col min="3" max="3" width="12.125" style="158" customWidth="1"/>
    <col min="4" max="4" width="7" style="16" customWidth="1"/>
    <col min="5" max="5" width="11" style="16" customWidth="1"/>
    <col min="6" max="6" width="13.375" style="16" customWidth="1"/>
    <col min="7" max="7" width="9.125" style="16" customWidth="1"/>
    <col min="8" max="8" width="11.625" style="16" customWidth="1"/>
    <col min="9" max="9" width="12.375" style="16" customWidth="1"/>
    <col min="10" max="10" width="8.375" style="16" customWidth="1"/>
    <col min="11" max="11" width="9.125" style="16" customWidth="1"/>
    <col min="12" max="12" width="10.375" style="16" bestFit="1" customWidth="1"/>
    <col min="13" max="13" width="14.375" style="16" customWidth="1"/>
    <col min="14" max="16384" width="9" style="16"/>
  </cols>
  <sheetData>
    <row r="1" spans="1:10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s="16" customFormat="1" ht="21.75" customHeight="1">
      <c r="A2" s="160" t="s">
        <v>620</v>
      </c>
      <c r="B2" s="327"/>
      <c r="C2" s="327"/>
      <c r="D2" s="250"/>
      <c r="E2" s="250"/>
      <c r="F2" s="250"/>
      <c r="G2" s="250"/>
      <c r="H2" s="250"/>
      <c r="I2" s="250"/>
      <c r="J2" s="132"/>
    </row>
    <row r="3" spans="1:10" s="16" customFormat="1" ht="21.75" customHeigh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0" s="16" customFormat="1" ht="21.75" customHeight="1">
      <c r="A4" s="161" t="s">
        <v>612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0" s="16" customFormat="1" ht="21.75" customHeight="1">
      <c r="A5" s="160" t="s">
        <v>613</v>
      </c>
      <c r="B5" s="18"/>
      <c r="C5" s="18"/>
      <c r="D5" s="351"/>
      <c r="E5" s="352"/>
      <c r="F5" s="353"/>
      <c r="G5" s="18"/>
      <c r="H5" s="353"/>
      <c r="I5" s="18"/>
      <c r="J5" s="136"/>
    </row>
    <row r="6" spans="1:10" s="16" customFormat="1">
      <c r="A6" s="138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52" t="s">
        <v>9</v>
      </c>
    </row>
    <row r="7" spans="1:10" s="16" customFormat="1">
      <c r="A7" s="92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50"/>
      <c r="J7" s="50"/>
    </row>
    <row r="8" spans="1:10" s="16" customFormat="1">
      <c r="A8" s="151">
        <v>2.2000000000000002</v>
      </c>
      <c r="B8" s="152" t="s">
        <v>463</v>
      </c>
      <c r="C8" s="56"/>
      <c r="D8" s="153"/>
      <c r="E8" s="56"/>
      <c r="F8" s="56"/>
      <c r="G8" s="56"/>
      <c r="H8" s="56"/>
      <c r="I8" s="56"/>
      <c r="J8" s="56"/>
    </row>
    <row r="9" spans="1:10" s="16" customFormat="1">
      <c r="A9" s="181"/>
      <c r="B9" s="155" t="s">
        <v>467</v>
      </c>
      <c r="C9" s="56">
        <v>1</v>
      </c>
      <c r="D9" s="153" t="s">
        <v>0</v>
      </c>
      <c r="E9" s="56"/>
      <c r="F9" s="56"/>
      <c r="G9" s="56"/>
      <c r="H9" s="56"/>
      <c r="I9" s="56"/>
      <c r="J9" s="56"/>
    </row>
    <row r="10" spans="1:10" s="16" customFormat="1">
      <c r="A10" s="181"/>
      <c r="B10" s="155" t="s">
        <v>468</v>
      </c>
      <c r="C10" s="56">
        <v>1</v>
      </c>
      <c r="D10" s="153" t="s">
        <v>0</v>
      </c>
      <c r="E10" s="56"/>
      <c r="F10" s="56"/>
      <c r="G10" s="56"/>
      <c r="H10" s="56"/>
      <c r="I10" s="56"/>
      <c r="J10" s="56"/>
    </row>
    <row r="11" spans="1:10" s="16" customFormat="1">
      <c r="A11" s="181"/>
      <c r="B11" s="155"/>
      <c r="C11" s="56"/>
      <c r="D11" s="153"/>
      <c r="E11" s="56"/>
      <c r="F11" s="56"/>
      <c r="G11" s="56"/>
      <c r="H11" s="56"/>
      <c r="I11" s="56"/>
      <c r="J11" s="56"/>
    </row>
    <row r="12" spans="1:10" s="16" customFormat="1">
      <c r="A12" s="181"/>
      <c r="B12" s="155"/>
      <c r="C12" s="56"/>
      <c r="D12" s="153"/>
      <c r="E12" s="56"/>
      <c r="F12" s="56"/>
      <c r="G12" s="56"/>
      <c r="H12" s="56"/>
      <c r="I12" s="56"/>
      <c r="J12" s="56"/>
    </row>
    <row r="13" spans="1:10" s="16" customFormat="1">
      <c r="A13" s="181"/>
      <c r="B13" s="155"/>
      <c r="C13" s="56"/>
      <c r="D13" s="153"/>
      <c r="E13" s="56"/>
      <c r="F13" s="56"/>
      <c r="G13" s="56"/>
      <c r="H13" s="56"/>
      <c r="I13" s="56"/>
      <c r="J13" s="56"/>
    </row>
    <row r="14" spans="1:10" s="16" customFormat="1">
      <c r="A14" s="181"/>
      <c r="B14" s="155"/>
      <c r="C14" s="56"/>
      <c r="D14" s="153"/>
      <c r="E14" s="56"/>
      <c r="F14" s="56"/>
      <c r="G14" s="56"/>
      <c r="H14" s="56"/>
      <c r="I14" s="56"/>
      <c r="J14" s="56"/>
    </row>
    <row r="15" spans="1:10" s="16" customFormat="1">
      <c r="A15" s="181"/>
      <c r="B15" s="155"/>
      <c r="C15" s="56"/>
      <c r="D15" s="153"/>
      <c r="E15" s="56"/>
      <c r="F15" s="56"/>
      <c r="G15" s="56"/>
      <c r="H15" s="56"/>
      <c r="I15" s="56"/>
      <c r="J15" s="56"/>
    </row>
    <row r="16" spans="1:10" s="16" customFormat="1">
      <c r="A16" s="181"/>
      <c r="B16" s="172"/>
      <c r="C16" s="56"/>
      <c r="D16" s="153"/>
      <c r="E16" s="56"/>
      <c r="F16" s="56"/>
      <c r="G16" s="56"/>
      <c r="H16" s="56"/>
      <c r="I16" s="56"/>
      <c r="J16" s="56"/>
    </row>
    <row r="17" spans="1:12" s="16" customFormat="1">
      <c r="A17" s="181"/>
      <c r="B17" s="172"/>
      <c r="C17" s="56"/>
      <c r="D17" s="153"/>
      <c r="E17" s="56"/>
      <c r="F17" s="56"/>
      <c r="G17" s="56"/>
      <c r="H17" s="56"/>
      <c r="I17" s="56"/>
      <c r="J17" s="56"/>
    </row>
    <row r="18" spans="1:12" s="16" customFormat="1">
      <c r="A18" s="181"/>
      <c r="B18" s="172"/>
      <c r="C18" s="56"/>
      <c r="D18" s="153"/>
      <c r="E18" s="56"/>
      <c r="F18" s="56"/>
      <c r="G18" s="56"/>
      <c r="H18" s="56"/>
      <c r="I18" s="56"/>
      <c r="J18" s="56"/>
    </row>
    <row r="19" spans="1:12" s="16" customFormat="1">
      <c r="A19" s="184"/>
      <c r="B19" s="354"/>
      <c r="C19" s="186"/>
      <c r="D19" s="187"/>
      <c r="E19" s="186"/>
      <c r="F19" s="186"/>
      <c r="G19" s="186"/>
      <c r="H19" s="186"/>
      <c r="I19" s="186"/>
      <c r="J19" s="186"/>
    </row>
    <row r="20" spans="1:12" s="16" customFormat="1">
      <c r="A20" s="184"/>
      <c r="B20" s="354"/>
      <c r="C20" s="186"/>
      <c r="D20" s="187"/>
      <c r="E20" s="186"/>
      <c r="F20" s="186"/>
      <c r="G20" s="186"/>
      <c r="H20" s="186"/>
      <c r="I20" s="186"/>
      <c r="J20" s="186"/>
    </row>
    <row r="21" spans="1:12" s="188" customFormat="1">
      <c r="A21" s="106"/>
      <c r="B21" s="156" t="s">
        <v>464</v>
      </c>
      <c r="C21" s="110"/>
      <c r="D21" s="157"/>
      <c r="E21" s="110"/>
      <c r="F21" s="110"/>
      <c r="G21" s="110"/>
      <c r="H21" s="110"/>
      <c r="I21" s="110"/>
      <c r="J21" s="110"/>
    </row>
    <row r="22" spans="1:12" s="16" customFormat="1">
      <c r="A22" s="179" t="s">
        <v>465</v>
      </c>
      <c r="B22" s="180" t="s">
        <v>469</v>
      </c>
      <c r="C22" s="103"/>
      <c r="D22" s="149"/>
      <c r="E22" s="103"/>
      <c r="F22" s="103"/>
      <c r="G22" s="103"/>
      <c r="H22" s="103"/>
      <c r="I22" s="103"/>
      <c r="J22" s="103"/>
    </row>
    <row r="23" spans="1:12" s="188" customFormat="1">
      <c r="A23" s="286"/>
      <c r="B23" s="290" t="s">
        <v>294</v>
      </c>
      <c r="C23" s="291">
        <v>1</v>
      </c>
      <c r="D23" s="292" t="s">
        <v>297</v>
      </c>
      <c r="E23" s="291"/>
      <c r="F23" s="291"/>
      <c r="G23" s="291"/>
      <c r="H23" s="291"/>
      <c r="I23" s="291"/>
      <c r="J23" s="288"/>
      <c r="L23" s="191"/>
    </row>
    <row r="24" spans="1:12" s="188" customFormat="1">
      <c r="A24" s="297"/>
      <c r="B24" s="303" t="s">
        <v>348</v>
      </c>
      <c r="C24" s="296">
        <v>1</v>
      </c>
      <c r="D24" s="299" t="s">
        <v>111</v>
      </c>
      <c r="E24" s="296"/>
      <c r="F24" s="310"/>
      <c r="G24" s="296"/>
      <c r="H24" s="291"/>
      <c r="I24" s="291"/>
      <c r="J24" s="300"/>
      <c r="L24" s="191"/>
    </row>
    <row r="25" spans="1:12" s="188" customFormat="1">
      <c r="A25" s="297"/>
      <c r="B25" s="303" t="s">
        <v>349</v>
      </c>
      <c r="C25" s="296">
        <v>1</v>
      </c>
      <c r="D25" s="299" t="s">
        <v>3</v>
      </c>
      <c r="E25" s="296"/>
      <c r="F25" s="310"/>
      <c r="G25" s="296"/>
      <c r="H25" s="291"/>
      <c r="I25" s="291"/>
      <c r="J25" s="300"/>
    </row>
    <row r="26" spans="1:12" s="188" customFormat="1">
      <c r="A26" s="297"/>
      <c r="B26" s="303" t="s">
        <v>554</v>
      </c>
      <c r="C26" s="296">
        <v>18</v>
      </c>
      <c r="D26" s="299" t="s">
        <v>3</v>
      </c>
      <c r="E26" s="296"/>
      <c r="F26" s="310"/>
      <c r="G26" s="296"/>
      <c r="H26" s="291"/>
      <c r="I26" s="291"/>
      <c r="J26" s="300"/>
    </row>
    <row r="27" spans="1:12" s="188" customFormat="1">
      <c r="A27" s="297"/>
      <c r="B27" s="303" t="s">
        <v>585</v>
      </c>
      <c r="C27" s="296">
        <v>50</v>
      </c>
      <c r="D27" s="299" t="s">
        <v>3</v>
      </c>
      <c r="E27" s="296"/>
      <c r="F27" s="310"/>
      <c r="G27" s="296"/>
      <c r="H27" s="291"/>
      <c r="I27" s="291"/>
      <c r="J27" s="300"/>
    </row>
    <row r="28" spans="1:12" s="16" customFormat="1">
      <c r="A28" s="192"/>
      <c r="B28" s="182"/>
      <c r="C28" s="56"/>
      <c r="D28" s="153"/>
      <c r="E28" s="56"/>
      <c r="F28" s="56"/>
      <c r="G28" s="56"/>
      <c r="H28" s="56"/>
      <c r="I28" s="56"/>
      <c r="J28" s="56"/>
    </row>
    <row r="29" spans="1:12" s="16" customFormat="1">
      <c r="A29" s="192"/>
      <c r="B29" s="182"/>
      <c r="C29" s="56"/>
      <c r="D29" s="153"/>
      <c r="E29" s="56"/>
      <c r="F29" s="56"/>
      <c r="G29" s="56"/>
      <c r="H29" s="56"/>
      <c r="I29" s="56"/>
      <c r="J29" s="56"/>
    </row>
    <row r="30" spans="1:12" s="16" customFormat="1">
      <c r="A30" s="181"/>
      <c r="B30" s="182"/>
      <c r="C30" s="56"/>
      <c r="D30" s="153"/>
      <c r="E30" s="56"/>
      <c r="F30" s="56"/>
      <c r="G30" s="56"/>
      <c r="H30" s="56"/>
      <c r="I30" s="56"/>
      <c r="J30" s="56"/>
    </row>
    <row r="31" spans="1:12" s="16" customFormat="1">
      <c r="A31" s="184"/>
      <c r="B31" s="350"/>
      <c r="C31" s="186"/>
      <c r="D31" s="187"/>
      <c r="E31" s="186"/>
      <c r="F31" s="186"/>
      <c r="G31" s="186"/>
      <c r="H31" s="186"/>
      <c r="I31" s="186"/>
      <c r="J31" s="186"/>
    </row>
    <row r="32" spans="1:12" s="188" customFormat="1">
      <c r="A32" s="106"/>
      <c r="B32" s="156" t="s">
        <v>475</v>
      </c>
      <c r="C32" s="110"/>
      <c r="D32" s="157"/>
      <c r="E32" s="110"/>
      <c r="F32" s="110"/>
      <c r="G32" s="110"/>
      <c r="H32" s="110"/>
      <c r="I32" s="110"/>
      <c r="J32" s="110"/>
    </row>
    <row r="33" spans="1:10" s="16" customFormat="1">
      <c r="A33" s="179" t="s">
        <v>516</v>
      </c>
      <c r="B33" s="180" t="s">
        <v>470</v>
      </c>
      <c r="C33" s="103"/>
      <c r="D33" s="149"/>
      <c r="E33" s="103"/>
      <c r="F33" s="103"/>
      <c r="G33" s="103"/>
      <c r="H33" s="103"/>
      <c r="I33" s="103"/>
      <c r="J33" s="103"/>
    </row>
    <row r="34" spans="1:10" s="16" customFormat="1">
      <c r="A34" s="192"/>
      <c r="B34" s="355" t="s">
        <v>600</v>
      </c>
      <c r="C34" s="56">
        <v>2</v>
      </c>
      <c r="D34" s="299" t="s">
        <v>3</v>
      </c>
      <c r="E34" s="56"/>
      <c r="F34" s="56"/>
      <c r="G34" s="56"/>
      <c r="H34" s="56"/>
      <c r="I34" s="56"/>
      <c r="J34" s="56"/>
    </row>
    <row r="35" spans="1:10" s="16" customFormat="1">
      <c r="A35" s="192"/>
      <c r="B35" s="355" t="s">
        <v>183</v>
      </c>
      <c r="C35" s="56">
        <v>1</v>
      </c>
      <c r="D35" s="299" t="s">
        <v>3</v>
      </c>
      <c r="E35" s="56"/>
      <c r="F35" s="56"/>
      <c r="G35" s="56"/>
      <c r="H35" s="56"/>
      <c r="I35" s="56"/>
      <c r="J35" s="56"/>
    </row>
    <row r="36" spans="1:10" s="16" customFormat="1">
      <c r="A36" s="192"/>
      <c r="B36" s="355" t="s">
        <v>184</v>
      </c>
      <c r="C36" s="56">
        <v>1</v>
      </c>
      <c r="D36" s="299" t="s">
        <v>3</v>
      </c>
      <c r="E36" s="56"/>
      <c r="F36" s="56"/>
      <c r="G36" s="56"/>
      <c r="H36" s="56"/>
      <c r="I36" s="56"/>
      <c r="J36" s="56"/>
    </row>
    <row r="37" spans="1:10" s="16" customFormat="1">
      <c r="A37" s="192"/>
      <c r="B37" s="355" t="s">
        <v>185</v>
      </c>
      <c r="C37" s="56">
        <v>1</v>
      </c>
      <c r="D37" s="299" t="s">
        <v>471</v>
      </c>
      <c r="E37" s="56"/>
      <c r="F37" s="56"/>
      <c r="G37" s="56"/>
      <c r="H37" s="56"/>
      <c r="I37" s="56"/>
      <c r="J37" s="56"/>
    </row>
    <row r="38" spans="1:10" s="16" customFormat="1">
      <c r="A38" s="192"/>
      <c r="B38" s="355" t="s">
        <v>601</v>
      </c>
      <c r="C38" s="56">
        <v>1</v>
      </c>
      <c r="D38" s="299" t="s">
        <v>3</v>
      </c>
      <c r="E38" s="56"/>
      <c r="F38" s="56"/>
      <c r="G38" s="56"/>
      <c r="H38" s="56"/>
      <c r="I38" s="56"/>
      <c r="J38" s="56"/>
    </row>
    <row r="39" spans="1:10" s="16" customFormat="1">
      <c r="A39" s="192"/>
      <c r="B39" s="355" t="s">
        <v>602</v>
      </c>
      <c r="C39" s="56">
        <v>1</v>
      </c>
      <c r="D39" s="299" t="s">
        <v>471</v>
      </c>
      <c r="E39" s="56"/>
      <c r="F39" s="56"/>
      <c r="G39" s="56"/>
      <c r="H39" s="56"/>
      <c r="I39" s="56"/>
      <c r="J39" s="56"/>
    </row>
    <row r="40" spans="1:10" s="16" customFormat="1">
      <c r="A40" s="192"/>
      <c r="B40" s="355" t="s">
        <v>191</v>
      </c>
      <c r="C40" s="56">
        <v>1</v>
      </c>
      <c r="D40" s="299" t="s">
        <v>471</v>
      </c>
      <c r="E40" s="56"/>
      <c r="F40" s="56"/>
      <c r="G40" s="56"/>
      <c r="H40" s="56"/>
      <c r="I40" s="56"/>
      <c r="J40" s="56"/>
    </row>
    <row r="41" spans="1:10" s="16" customFormat="1">
      <c r="A41" s="192"/>
      <c r="B41" s="355" t="s">
        <v>603</v>
      </c>
      <c r="C41" s="56">
        <v>26</v>
      </c>
      <c r="D41" s="299" t="s">
        <v>474</v>
      </c>
      <c r="E41" s="56"/>
      <c r="F41" s="56"/>
      <c r="G41" s="56"/>
      <c r="H41" s="56"/>
      <c r="I41" s="56"/>
      <c r="J41" s="56"/>
    </row>
    <row r="42" spans="1:10" s="16" customFormat="1">
      <c r="A42" s="356"/>
      <c r="B42" s="357"/>
      <c r="C42" s="284"/>
      <c r="D42" s="285"/>
      <c r="E42" s="284"/>
      <c r="F42" s="284"/>
      <c r="G42" s="284"/>
      <c r="H42" s="284"/>
      <c r="I42" s="284"/>
      <c r="J42" s="284"/>
    </row>
    <row r="43" spans="1:10" s="188" customFormat="1">
      <c r="A43" s="106"/>
      <c r="B43" s="156" t="s">
        <v>476</v>
      </c>
      <c r="C43" s="110"/>
      <c r="D43" s="157"/>
      <c r="E43" s="110"/>
      <c r="F43" s="110"/>
      <c r="G43" s="110"/>
      <c r="H43" s="110"/>
      <c r="I43" s="110"/>
      <c r="J43" s="110"/>
    </row>
    <row r="44" spans="1:10" s="16" customFormat="1">
      <c r="A44" s="358"/>
      <c r="B44" s="359" t="s">
        <v>463</v>
      </c>
      <c r="C44" s="360"/>
      <c r="D44" s="361"/>
      <c r="E44" s="360"/>
      <c r="F44" s="360"/>
      <c r="G44" s="360"/>
      <c r="H44" s="360"/>
      <c r="I44" s="360"/>
      <c r="J44" s="360"/>
    </row>
    <row r="149" spans="1:4" s="16" customFormat="1">
      <c r="A149" s="87"/>
      <c r="C149" s="158"/>
      <c r="D149" s="159"/>
    </row>
  </sheetData>
  <mergeCells count="10">
    <mergeCell ref="J6:J7"/>
    <mergeCell ref="A1:J1"/>
    <mergeCell ref="J2:J5"/>
    <mergeCell ref="A6:A7"/>
    <mergeCell ref="B6:B7"/>
    <mergeCell ref="C6:C7"/>
    <mergeCell ref="D6:D7"/>
    <mergeCell ref="E6:F6"/>
    <mergeCell ref="G6:H6"/>
    <mergeCell ref="I6:I7"/>
  </mergeCells>
  <pageMargins left="0.43307086614173229" right="7.874015748031496E-2" top="0.74803149606299213" bottom="0.74803149606299213" header="0.31496062992125984" footer="0.31496062992125984"/>
  <pageSetup paperSize="9" orientation="landscape" horizontalDpi="4294967293" r:id="rId1"/>
  <headerFooter alignWithMargins="0">
    <oddHeader xml:space="preserve">&amp;R&amp;"TH Sarabun New,ธรรมดา"&amp;12แบบ ปร.4 (ข) .2 ครุภัณฑ์ส่วนงานวิศวกรรมไฟฟ้าและการสื่อสาร แผ่นที่ &amp;Pจากจำนวน &amp;N </oddHeader>
  </headerFooter>
  <rowBreaks count="2" manualBreakCount="2">
    <brk id="21" max="9" man="1"/>
    <brk id="32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0"/>
  <sheetViews>
    <sheetView zoomScale="85" zoomScaleNormal="85" zoomScaleSheetLayoutView="85" zoomScalePageLayoutView="85" workbookViewId="0">
      <selection sqref="A1:XFD1048576"/>
    </sheetView>
  </sheetViews>
  <sheetFormatPr defaultColWidth="9" defaultRowHeight="21"/>
  <cols>
    <col min="1" max="1" width="6" style="87" customWidth="1"/>
    <col min="2" max="2" width="41.875" style="16" customWidth="1"/>
    <col min="3" max="3" width="12.125" style="158" customWidth="1"/>
    <col min="4" max="4" width="7" style="16" customWidth="1"/>
    <col min="5" max="5" width="11" style="16" customWidth="1"/>
    <col min="6" max="6" width="13.875" style="16" customWidth="1"/>
    <col min="7" max="7" width="7.75" style="16" customWidth="1"/>
    <col min="8" max="8" width="11.625" style="16" customWidth="1"/>
    <col min="9" max="9" width="11.875" style="16" bestFit="1" customWidth="1"/>
    <col min="10" max="10" width="8.375" style="16" customWidth="1"/>
    <col min="11" max="11" width="9.125" style="16" customWidth="1"/>
    <col min="12" max="12" width="9" style="16"/>
    <col min="13" max="13" width="14.375" style="16" customWidth="1"/>
    <col min="14" max="16384" width="9" style="16"/>
  </cols>
  <sheetData>
    <row r="1" spans="1:10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s="16" customFormat="1">
      <c r="A2" s="160" t="s">
        <v>620</v>
      </c>
      <c r="B2" s="327"/>
      <c r="C2" s="327"/>
      <c r="D2" s="250"/>
      <c r="E2" s="250"/>
      <c r="F2" s="250"/>
      <c r="G2" s="250"/>
      <c r="H2" s="250"/>
      <c r="I2" s="250"/>
      <c r="J2" s="132"/>
    </row>
    <row r="3" spans="1:10" s="16" customForma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0" s="16" customFormat="1">
      <c r="A4" s="161" t="s">
        <v>612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0" s="16" customFormat="1">
      <c r="A5" s="160" t="s">
        <v>613</v>
      </c>
      <c r="B5" s="18"/>
      <c r="C5" s="18"/>
      <c r="D5" s="351"/>
      <c r="E5" s="352"/>
      <c r="F5" s="353"/>
      <c r="G5" s="18"/>
      <c r="H5" s="353"/>
      <c r="I5" s="18"/>
      <c r="J5" s="136"/>
    </row>
    <row r="6" spans="1:10" s="16" customFormat="1">
      <c r="A6" s="162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362" t="s">
        <v>9</v>
      </c>
    </row>
    <row r="7" spans="1:10" s="16" customFormat="1">
      <c r="A7" s="363"/>
      <c r="B7" s="364"/>
      <c r="C7" s="365"/>
      <c r="D7" s="366"/>
      <c r="E7" s="367" t="s">
        <v>14</v>
      </c>
      <c r="F7" s="367" t="s">
        <v>10</v>
      </c>
      <c r="G7" s="367" t="s">
        <v>14</v>
      </c>
      <c r="H7" s="367" t="s">
        <v>10</v>
      </c>
      <c r="I7" s="368"/>
      <c r="J7" s="369"/>
    </row>
    <row r="8" spans="1:10" s="16" customFormat="1">
      <c r="A8" s="101">
        <v>2.2999999999999998</v>
      </c>
      <c r="B8" s="370" t="s">
        <v>399</v>
      </c>
      <c r="C8" s="103"/>
      <c r="D8" s="149"/>
      <c r="E8" s="103"/>
      <c r="F8" s="103"/>
      <c r="G8" s="103"/>
      <c r="H8" s="103"/>
      <c r="I8" s="103"/>
      <c r="J8" s="103"/>
    </row>
    <row r="9" spans="1:10" s="16" customFormat="1">
      <c r="A9" s="181"/>
      <c r="B9" s="155" t="s">
        <v>599</v>
      </c>
      <c r="C9" s="56">
        <v>1</v>
      </c>
      <c r="D9" s="153" t="s">
        <v>0</v>
      </c>
      <c r="E9" s="56">
        <v>0</v>
      </c>
      <c r="F9" s="56"/>
      <c r="G9" s="56"/>
      <c r="H9" s="56"/>
      <c r="I9" s="56"/>
      <c r="J9" s="56"/>
    </row>
    <row r="10" spans="1:10" s="16" customFormat="1">
      <c r="A10" s="181"/>
      <c r="B10" s="155"/>
      <c r="C10" s="56"/>
      <c r="D10" s="153"/>
      <c r="E10" s="56"/>
      <c r="F10" s="56"/>
      <c r="G10" s="56"/>
      <c r="H10" s="56"/>
      <c r="I10" s="56"/>
      <c r="J10" s="56"/>
    </row>
    <row r="11" spans="1:10" s="16" customFormat="1">
      <c r="A11" s="181"/>
      <c r="B11" s="155"/>
      <c r="C11" s="56"/>
      <c r="D11" s="153"/>
      <c r="E11" s="56"/>
      <c r="F11" s="56"/>
      <c r="G11" s="56"/>
      <c r="H11" s="56"/>
      <c r="I11" s="56"/>
      <c r="J11" s="56"/>
    </row>
    <row r="12" spans="1:10" s="16" customFormat="1">
      <c r="A12" s="181"/>
      <c r="B12" s="155"/>
      <c r="C12" s="56"/>
      <c r="D12" s="153"/>
      <c r="E12" s="56"/>
      <c r="F12" s="56"/>
      <c r="G12" s="56"/>
      <c r="H12" s="56"/>
      <c r="I12" s="56"/>
      <c r="J12" s="56"/>
    </row>
    <row r="13" spans="1:10" s="16" customFormat="1">
      <c r="A13" s="181"/>
      <c r="B13" s="155"/>
      <c r="C13" s="56"/>
      <c r="D13" s="153"/>
      <c r="E13" s="56"/>
      <c r="F13" s="56"/>
      <c r="G13" s="56"/>
      <c r="H13" s="56"/>
      <c r="I13" s="56"/>
      <c r="J13" s="56"/>
    </row>
    <row r="14" spans="1:10" s="16" customFormat="1">
      <c r="A14" s="181"/>
      <c r="B14" s="155"/>
      <c r="C14" s="56"/>
      <c r="D14" s="153"/>
      <c r="E14" s="56"/>
      <c r="F14" s="56"/>
      <c r="G14" s="56"/>
      <c r="H14" s="56"/>
      <c r="I14" s="56"/>
      <c r="J14" s="56"/>
    </row>
    <row r="15" spans="1:10" s="16" customFormat="1">
      <c r="A15" s="181"/>
      <c r="B15" s="155"/>
      <c r="C15" s="56"/>
      <c r="D15" s="153"/>
      <c r="E15" s="56"/>
      <c r="F15" s="56"/>
      <c r="G15" s="56"/>
      <c r="H15" s="56"/>
      <c r="I15" s="56"/>
      <c r="J15" s="56"/>
    </row>
    <row r="16" spans="1:10" s="16" customFormat="1">
      <c r="A16" s="181"/>
      <c r="B16" s="155"/>
      <c r="C16" s="56"/>
      <c r="D16" s="153"/>
      <c r="E16" s="56"/>
      <c r="F16" s="56"/>
      <c r="G16" s="56"/>
      <c r="H16" s="56"/>
      <c r="I16" s="56"/>
      <c r="J16" s="56"/>
    </row>
    <row r="17" spans="1:10" s="16" customFormat="1">
      <c r="A17" s="181"/>
      <c r="B17" s="172"/>
      <c r="C17" s="56"/>
      <c r="D17" s="153"/>
      <c r="E17" s="56"/>
      <c r="F17" s="56"/>
      <c r="G17" s="56"/>
      <c r="H17" s="56"/>
      <c r="I17" s="56"/>
      <c r="J17" s="56"/>
    </row>
    <row r="18" spans="1:10" s="16" customFormat="1">
      <c r="A18" s="181"/>
      <c r="B18" s="172"/>
      <c r="C18" s="56"/>
      <c r="D18" s="153"/>
      <c r="E18" s="56"/>
      <c r="F18" s="56"/>
      <c r="G18" s="56"/>
      <c r="H18" s="56"/>
      <c r="I18" s="56"/>
      <c r="J18" s="56"/>
    </row>
    <row r="19" spans="1:10" s="16" customFormat="1">
      <c r="A19" s="181"/>
      <c r="B19" s="172"/>
      <c r="C19" s="56"/>
      <c r="D19" s="153"/>
      <c r="E19" s="56"/>
      <c r="F19" s="56"/>
      <c r="G19" s="56"/>
      <c r="H19" s="56"/>
      <c r="I19" s="56"/>
      <c r="J19" s="56"/>
    </row>
    <row r="20" spans="1:10" s="16" customFormat="1">
      <c r="A20" s="184"/>
      <c r="B20" s="354"/>
      <c r="C20" s="186"/>
      <c r="D20" s="187"/>
      <c r="E20" s="186"/>
      <c r="F20" s="186"/>
      <c r="G20" s="186"/>
      <c r="H20" s="186"/>
      <c r="I20" s="186"/>
      <c r="J20" s="186"/>
    </row>
    <row r="21" spans="1:10" s="188" customFormat="1">
      <c r="A21" s="106"/>
      <c r="B21" s="156" t="s">
        <v>405</v>
      </c>
      <c r="C21" s="110"/>
      <c r="D21" s="157"/>
      <c r="E21" s="110"/>
      <c r="F21" s="110"/>
      <c r="G21" s="110"/>
      <c r="H21" s="110"/>
      <c r="I21" s="110"/>
      <c r="J21" s="110"/>
    </row>
    <row r="22" spans="1:10" s="16" customFormat="1">
      <c r="A22" s="179" t="s">
        <v>404</v>
      </c>
      <c r="B22" s="180" t="s">
        <v>501</v>
      </c>
      <c r="C22" s="103"/>
      <c r="D22" s="149"/>
      <c r="E22" s="103"/>
      <c r="F22" s="103"/>
      <c r="G22" s="103"/>
      <c r="H22" s="103"/>
      <c r="I22" s="103"/>
      <c r="J22" s="103"/>
    </row>
    <row r="23" spans="1:10" s="16" customFormat="1">
      <c r="A23" s="181"/>
      <c r="B23" s="268" t="s">
        <v>493</v>
      </c>
      <c r="C23" s="56">
        <v>2</v>
      </c>
      <c r="D23" s="153" t="s">
        <v>3</v>
      </c>
      <c r="E23" s="56"/>
      <c r="F23" s="56"/>
      <c r="G23" s="56"/>
      <c r="H23" s="56"/>
      <c r="I23" s="56"/>
      <c r="J23" s="56"/>
    </row>
    <row r="24" spans="1:10" s="16" customFormat="1">
      <c r="A24" s="184"/>
      <c r="B24" s="185"/>
      <c r="C24" s="186"/>
      <c r="D24" s="187"/>
      <c r="E24" s="186"/>
      <c r="F24" s="186"/>
      <c r="G24" s="186"/>
      <c r="H24" s="186"/>
      <c r="I24" s="186"/>
      <c r="J24" s="186"/>
    </row>
    <row r="25" spans="1:10" s="188" customFormat="1">
      <c r="A25" s="106"/>
      <c r="B25" s="156" t="s">
        <v>502</v>
      </c>
      <c r="C25" s="110"/>
      <c r="D25" s="157"/>
      <c r="E25" s="110"/>
      <c r="F25" s="110"/>
      <c r="G25" s="110"/>
      <c r="H25" s="110"/>
      <c r="I25" s="110"/>
      <c r="J25" s="110"/>
    </row>
    <row r="130" spans="1:4" s="16" customFormat="1">
      <c r="A130" s="87"/>
      <c r="C130" s="158"/>
      <c r="D130" s="159"/>
    </row>
  </sheetData>
  <mergeCells count="10">
    <mergeCell ref="J6:J7"/>
    <mergeCell ref="A1:J1"/>
    <mergeCell ref="J2:J5"/>
    <mergeCell ref="A6:A7"/>
    <mergeCell ref="B6:B7"/>
    <mergeCell ref="C6:C7"/>
    <mergeCell ref="D6:D7"/>
    <mergeCell ref="E6:F6"/>
    <mergeCell ref="G6:H6"/>
    <mergeCell ref="I6:I7"/>
  </mergeCells>
  <pageMargins left="0.43307086614173229" right="7.874015748031496E-2" top="0.74803149606299213" bottom="0.74803149606299213" header="0.31496062992125984" footer="0.31496062992125984"/>
  <pageSetup paperSize="9" orientation="landscape" horizontalDpi="4294967293" r:id="rId1"/>
  <headerFooter alignWithMargins="0">
    <oddHeader xml:space="preserve">&amp;R&amp;"TH Sarabun New,ธรรมดา"&amp;12แบบ ปร.4 (ข) .3 ครุภัณฑ์ส่วนงานวิศวกรรมเครื่องกล และระบายอากาศ แผ่นที่ &amp;Pจากจำนวน &amp;N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7"/>
  <sheetViews>
    <sheetView zoomScale="85" zoomScaleNormal="85" zoomScalePageLayoutView="85" workbookViewId="0">
      <selection sqref="A1:XFD1048576"/>
    </sheetView>
  </sheetViews>
  <sheetFormatPr defaultColWidth="9" defaultRowHeight="21"/>
  <cols>
    <col min="1" max="1" width="6.25" style="87" customWidth="1"/>
    <col min="2" max="2" width="45.375" style="16" customWidth="1"/>
    <col min="3" max="3" width="9.25" style="158" bestFit="1" customWidth="1"/>
    <col min="4" max="4" width="7" style="16" customWidth="1"/>
    <col min="5" max="5" width="12.625" style="16" customWidth="1"/>
    <col min="6" max="6" width="13" style="16" customWidth="1"/>
    <col min="7" max="7" width="7.375" style="16" customWidth="1"/>
    <col min="8" max="8" width="10.875" style="16" customWidth="1"/>
    <col min="9" max="9" width="13.625" style="16" bestFit="1" customWidth="1"/>
    <col min="10" max="10" width="8.375" style="16" customWidth="1"/>
    <col min="11" max="11" width="9.125" style="16" customWidth="1"/>
    <col min="12" max="12" width="9.75" style="16" bestFit="1" customWidth="1"/>
    <col min="13" max="13" width="14.375" style="16" customWidth="1"/>
    <col min="14" max="16384" width="9" style="16"/>
  </cols>
  <sheetData>
    <row r="1" spans="1:13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3">
      <c r="A2" s="160" t="s">
        <v>560</v>
      </c>
      <c r="B2" s="18"/>
      <c r="C2" s="18"/>
      <c r="D2" s="371"/>
      <c r="E2" s="371"/>
      <c r="F2" s="371"/>
      <c r="G2" s="371"/>
      <c r="H2" s="371"/>
      <c r="I2" s="371"/>
      <c r="J2" s="136"/>
    </row>
    <row r="3" spans="1:13">
      <c r="A3" s="160" t="s">
        <v>625</v>
      </c>
      <c r="B3" s="18"/>
      <c r="C3" s="18"/>
      <c r="D3" s="351"/>
      <c r="E3" s="352"/>
      <c r="F3" s="353"/>
      <c r="G3" s="18"/>
      <c r="H3" s="353"/>
      <c r="I3" s="18"/>
      <c r="J3" s="136"/>
    </row>
    <row r="4" spans="1:13">
      <c r="A4" s="161" t="s">
        <v>626</v>
      </c>
      <c r="B4" s="18"/>
      <c r="C4" s="18"/>
      <c r="D4" s="351"/>
      <c r="E4" s="352"/>
      <c r="F4" s="353"/>
      <c r="G4" s="18"/>
      <c r="H4" s="353"/>
      <c r="I4" s="18"/>
      <c r="J4" s="136"/>
    </row>
    <row r="5" spans="1:13">
      <c r="A5" s="161" t="s">
        <v>627</v>
      </c>
      <c r="B5" s="18"/>
      <c r="C5" s="18"/>
      <c r="D5" s="351"/>
      <c r="E5" s="352"/>
      <c r="F5" s="353"/>
      <c r="G5" s="18"/>
      <c r="H5" s="353"/>
      <c r="I5" s="18"/>
      <c r="J5" s="136"/>
    </row>
    <row r="6" spans="1:13">
      <c r="A6" s="138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52" t="s">
        <v>9</v>
      </c>
    </row>
    <row r="7" spans="1:13">
      <c r="A7" s="92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50"/>
      <c r="J7" s="50"/>
    </row>
    <row r="8" spans="1:13">
      <c r="A8" s="93"/>
      <c r="B8" s="54" t="s">
        <v>15</v>
      </c>
      <c r="C8" s="55"/>
      <c r="D8" s="145"/>
      <c r="E8" s="55"/>
      <c r="F8" s="55"/>
      <c r="G8" s="55"/>
      <c r="H8" s="55"/>
      <c r="I8" s="55"/>
      <c r="J8" s="146"/>
    </row>
    <row r="9" spans="1:13" ht="22.5" customHeight="1">
      <c r="A9" s="151">
        <v>3</v>
      </c>
      <c r="B9" s="152" t="s">
        <v>576</v>
      </c>
      <c r="C9" s="56"/>
      <c r="D9" s="153"/>
      <c r="E9" s="56"/>
      <c r="F9" s="56"/>
      <c r="G9" s="56"/>
      <c r="H9" s="56"/>
      <c r="I9" s="64"/>
      <c r="J9" s="56"/>
    </row>
    <row r="10" spans="1:13" ht="22.5" customHeight="1">
      <c r="A10" s="151"/>
      <c r="B10" s="372" t="s">
        <v>582</v>
      </c>
      <c r="C10" s="56">
        <v>1</v>
      </c>
      <c r="D10" s="153" t="s">
        <v>0</v>
      </c>
      <c r="E10" s="56"/>
      <c r="F10" s="56"/>
      <c r="G10" s="56"/>
      <c r="H10" s="56"/>
      <c r="I10" s="64"/>
      <c r="J10" s="56"/>
    </row>
    <row r="11" spans="1:13" ht="22.5" customHeight="1">
      <c r="A11" s="151"/>
      <c r="B11" s="372"/>
      <c r="C11" s="56"/>
      <c r="D11" s="153"/>
      <c r="E11" s="56"/>
      <c r="F11" s="56"/>
      <c r="G11" s="56"/>
      <c r="H11" s="56"/>
      <c r="I11" s="64"/>
      <c r="J11" s="56"/>
      <c r="M11" s="322"/>
    </row>
    <row r="12" spans="1:13" ht="22.5" customHeight="1">
      <c r="A12" s="151"/>
      <c r="B12" s="372"/>
      <c r="C12" s="56"/>
      <c r="D12" s="153"/>
      <c r="E12" s="56"/>
      <c r="F12" s="56"/>
      <c r="G12" s="56"/>
      <c r="H12" s="56"/>
      <c r="I12" s="64"/>
      <c r="J12" s="56"/>
      <c r="M12" s="323"/>
    </row>
    <row r="13" spans="1:13" ht="22.5" customHeight="1">
      <c r="A13" s="151"/>
      <c r="B13" s="372"/>
      <c r="C13" s="56"/>
      <c r="D13" s="153"/>
      <c r="E13" s="56"/>
      <c r="F13" s="56"/>
      <c r="G13" s="56"/>
      <c r="H13" s="56"/>
      <c r="I13" s="64"/>
      <c r="J13" s="56"/>
      <c r="M13" s="323"/>
    </row>
    <row r="14" spans="1:13" ht="22.5" customHeight="1">
      <c r="A14" s="151"/>
      <c r="B14" s="172"/>
      <c r="C14" s="56"/>
      <c r="D14" s="153"/>
      <c r="E14" s="56"/>
      <c r="F14" s="56"/>
      <c r="G14" s="56"/>
      <c r="H14" s="56"/>
      <c r="I14" s="64"/>
      <c r="J14" s="56"/>
      <c r="M14" s="323"/>
    </row>
    <row r="15" spans="1:13">
      <c r="A15" s="151"/>
      <c r="B15" s="172"/>
      <c r="C15" s="56"/>
      <c r="D15" s="153"/>
      <c r="E15" s="56"/>
      <c r="F15" s="56"/>
      <c r="G15" s="56"/>
      <c r="H15" s="56"/>
      <c r="I15" s="64"/>
      <c r="J15" s="56"/>
      <c r="M15" s="18"/>
    </row>
    <row r="16" spans="1:13">
      <c r="A16" s="151"/>
      <c r="B16" s="172"/>
      <c r="C16" s="56"/>
      <c r="D16" s="153"/>
      <c r="E16" s="56"/>
      <c r="F16" s="56"/>
      <c r="G16" s="56"/>
      <c r="H16" s="56"/>
      <c r="I16" s="64"/>
      <c r="J16" s="56"/>
      <c r="M16" s="18"/>
    </row>
    <row r="17" spans="1:10">
      <c r="A17" s="151"/>
      <c r="B17" s="63"/>
      <c r="C17" s="56"/>
      <c r="D17" s="153"/>
      <c r="E17" s="56"/>
      <c r="F17" s="56"/>
      <c r="G17" s="56"/>
      <c r="H17" s="56"/>
      <c r="I17" s="64"/>
      <c r="J17" s="56"/>
    </row>
    <row r="18" spans="1:10">
      <c r="A18" s="151"/>
      <c r="B18" s="63"/>
      <c r="C18" s="56"/>
      <c r="D18" s="153"/>
      <c r="E18" s="56"/>
      <c r="F18" s="56"/>
      <c r="G18" s="56"/>
      <c r="H18" s="56"/>
      <c r="I18" s="64"/>
      <c r="J18" s="56"/>
    </row>
    <row r="19" spans="1:10">
      <c r="A19" s="151"/>
      <c r="B19" s="63"/>
      <c r="C19" s="56"/>
      <c r="D19" s="153"/>
      <c r="E19" s="56"/>
      <c r="F19" s="56"/>
      <c r="G19" s="56"/>
      <c r="H19" s="56"/>
      <c r="I19" s="64"/>
      <c r="J19" s="56"/>
    </row>
    <row r="20" spans="1:10">
      <c r="A20" s="151"/>
      <c r="B20" s="63"/>
      <c r="C20" s="56"/>
      <c r="D20" s="153"/>
      <c r="E20" s="56"/>
      <c r="F20" s="56"/>
      <c r="G20" s="56"/>
      <c r="H20" s="56"/>
      <c r="I20" s="64"/>
      <c r="J20" s="56"/>
    </row>
    <row r="21" spans="1:10">
      <c r="A21" s="106"/>
      <c r="B21" s="156" t="s">
        <v>605</v>
      </c>
      <c r="C21" s="110"/>
      <c r="D21" s="157"/>
      <c r="E21" s="110"/>
      <c r="F21" s="110"/>
      <c r="G21" s="110"/>
      <c r="H21" s="110"/>
      <c r="I21" s="110"/>
      <c r="J21" s="110"/>
    </row>
    <row r="127" spans="4:4">
      <c r="D127" s="159"/>
    </row>
  </sheetData>
  <mergeCells count="11">
    <mergeCell ref="I6:I7"/>
    <mergeCell ref="J6:J7"/>
    <mergeCell ref="A1:J1"/>
    <mergeCell ref="D2:I2"/>
    <mergeCell ref="J2:J5"/>
    <mergeCell ref="A6:A7"/>
    <mergeCell ref="B6:B7"/>
    <mergeCell ref="C6:C7"/>
    <mergeCell ref="D6:D7"/>
    <mergeCell ref="E6:F6"/>
    <mergeCell ref="G6:H6"/>
  </mergeCells>
  <pageMargins left="0.43307086614173229" right="0.27559055118110237" top="0.74803149606299213" bottom="0.74803149606299213" header="0.31496062992125984" footer="0.31496062992125984"/>
  <pageSetup paperSize="9" orientation="landscape" horizontalDpi="4294967293" r:id="rId1"/>
  <headerFooter>
    <oddHeader xml:space="preserve">&amp;R&amp;"TH Sarabun New,ธรรมดา"&amp;12แบบ ปร.4(พ).ค่าใช้จ่ายพิเศษตามข้อกำหนดฯ แผ่นที่  &amp;P จากจำนวน  &amp;N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16"/>
  <sheetViews>
    <sheetView tabSelected="1" zoomScaleNormal="100" zoomScaleSheetLayoutView="100" zoomScalePageLayoutView="85" workbookViewId="0">
      <selection activeCell="N16" sqref="N16"/>
    </sheetView>
  </sheetViews>
  <sheetFormatPr defaultColWidth="9" defaultRowHeight="21"/>
  <cols>
    <col min="1" max="1" width="6" style="87" customWidth="1"/>
    <col min="2" max="2" width="41.125" style="16" customWidth="1"/>
    <col min="3" max="3" width="10.375" style="158" customWidth="1"/>
    <col min="4" max="4" width="7" style="16" customWidth="1"/>
    <col min="5" max="5" width="11.625" style="16" customWidth="1"/>
    <col min="6" max="6" width="13.375" style="16" customWidth="1"/>
    <col min="7" max="7" width="8" style="16" customWidth="1"/>
    <col min="8" max="8" width="11.625" style="16" customWidth="1"/>
    <col min="9" max="9" width="11.75" style="16" bestFit="1" customWidth="1"/>
    <col min="10" max="10" width="8.125" style="16" customWidth="1"/>
    <col min="11" max="11" width="9.125" style="16" customWidth="1"/>
    <col min="12" max="12" width="9" style="16"/>
    <col min="13" max="13" width="14.375" style="16" customWidth="1"/>
    <col min="14" max="14" width="10" style="16" customWidth="1"/>
    <col min="15" max="23" width="9" style="16"/>
    <col min="24" max="24" width="9.625" style="16" bestFit="1" customWidth="1"/>
    <col min="25" max="16384" width="9" style="16"/>
  </cols>
  <sheetData>
    <row r="1" spans="1:19" s="16" customFormat="1">
      <c r="A1" s="127" t="s">
        <v>558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9" s="16" customFormat="1">
      <c r="A2" s="160" t="s">
        <v>628</v>
      </c>
      <c r="B2" s="18"/>
      <c r="C2" s="18"/>
      <c r="D2" s="371"/>
      <c r="E2" s="371"/>
      <c r="F2" s="371"/>
      <c r="G2" s="371"/>
      <c r="H2" s="371"/>
      <c r="I2" s="371"/>
      <c r="J2" s="136"/>
    </row>
    <row r="3" spans="1:19" s="16" customFormat="1">
      <c r="A3" s="160" t="s">
        <v>629</v>
      </c>
      <c r="B3" s="18"/>
      <c r="C3" s="18"/>
      <c r="D3" s="351"/>
      <c r="E3" s="352"/>
      <c r="F3" s="353"/>
      <c r="G3" s="18"/>
      <c r="H3" s="353"/>
      <c r="I3" s="18"/>
      <c r="J3" s="136"/>
    </row>
    <row r="4" spans="1:19" s="16" customFormat="1">
      <c r="A4" s="161" t="s">
        <v>612</v>
      </c>
      <c r="B4" s="18"/>
      <c r="C4" s="18"/>
      <c r="D4" s="351"/>
      <c r="E4" s="352"/>
      <c r="F4" s="353"/>
      <c r="G4" s="18"/>
      <c r="H4" s="353"/>
      <c r="I4" s="18"/>
      <c r="J4" s="136"/>
    </row>
    <row r="5" spans="1:19" s="16" customFormat="1">
      <c r="A5" s="161" t="s">
        <v>630</v>
      </c>
      <c r="B5" s="18"/>
      <c r="C5" s="18"/>
      <c r="D5" s="351"/>
      <c r="E5" s="352"/>
      <c r="F5" s="353"/>
      <c r="G5" s="18"/>
      <c r="H5" s="353"/>
      <c r="I5" s="18"/>
      <c r="J5" s="136"/>
    </row>
    <row r="6" spans="1:19" s="16" customFormat="1" ht="10.5" customHeight="1">
      <c r="A6" s="18"/>
      <c r="B6" s="18"/>
      <c r="C6" s="18"/>
      <c r="D6" s="373"/>
      <c r="E6" s="374"/>
      <c r="F6" s="375"/>
      <c r="G6" s="18"/>
      <c r="H6" s="18"/>
      <c r="I6" s="18"/>
      <c r="J6" s="18"/>
      <c r="R6" s="376"/>
    </row>
    <row r="7" spans="1:19" s="16" customFormat="1">
      <c r="A7" s="377" t="s">
        <v>559</v>
      </c>
      <c r="B7" s="18"/>
      <c r="C7" s="18"/>
      <c r="D7" s="373"/>
      <c r="E7" s="374"/>
      <c r="F7" s="375"/>
      <c r="G7" s="18"/>
      <c r="H7" s="18"/>
      <c r="I7" s="18"/>
      <c r="J7" s="18"/>
      <c r="R7" s="376"/>
    </row>
    <row r="8" spans="1:19" s="16" customFormat="1">
      <c r="A8" s="18"/>
      <c r="B8" s="18" t="s">
        <v>574</v>
      </c>
      <c r="C8" s="18"/>
      <c r="D8" s="373"/>
      <c r="E8" s="374"/>
      <c r="F8" s="375"/>
      <c r="G8" s="18"/>
      <c r="H8" s="18"/>
      <c r="I8" s="18"/>
      <c r="J8" s="18"/>
      <c r="R8" s="376"/>
    </row>
    <row r="9" spans="1:19" s="16" customFormat="1">
      <c r="A9" s="18" t="s">
        <v>583</v>
      </c>
      <c r="B9" s="18"/>
      <c r="C9" s="18"/>
      <c r="D9" s="373"/>
      <c r="E9" s="374"/>
      <c r="F9" s="375"/>
      <c r="G9" s="18"/>
      <c r="H9" s="18"/>
      <c r="I9" s="18"/>
      <c r="J9" s="18"/>
      <c r="R9" s="376"/>
    </row>
    <row r="10" spans="1:19" s="16" customFormat="1" ht="10.5" customHeight="1">
      <c r="A10" s="18"/>
      <c r="B10" s="18"/>
      <c r="C10" s="18"/>
      <c r="D10" s="373"/>
      <c r="E10" s="374"/>
      <c r="F10" s="375"/>
      <c r="G10" s="18"/>
      <c r="H10" s="18"/>
      <c r="I10" s="18"/>
      <c r="J10" s="18"/>
      <c r="R10" s="376"/>
    </row>
    <row r="11" spans="1:19" s="16" customFormat="1">
      <c r="A11" s="92" t="s">
        <v>4</v>
      </c>
      <c r="B11" s="48" t="s">
        <v>0</v>
      </c>
      <c r="C11" s="51" t="s">
        <v>5</v>
      </c>
      <c r="D11" s="143" t="s">
        <v>1</v>
      </c>
      <c r="E11" s="378" t="s">
        <v>6</v>
      </c>
      <c r="F11" s="378"/>
      <c r="G11" s="378" t="s">
        <v>7</v>
      </c>
      <c r="H11" s="378"/>
      <c r="I11" s="50" t="s">
        <v>8</v>
      </c>
      <c r="J11" s="51" t="s">
        <v>9</v>
      </c>
    </row>
    <row r="12" spans="1:19" s="16" customFormat="1" ht="19.5" customHeight="1">
      <c r="A12" s="92"/>
      <c r="B12" s="48"/>
      <c r="C12" s="51"/>
      <c r="D12" s="143"/>
      <c r="E12" s="144" t="s">
        <v>14</v>
      </c>
      <c r="F12" s="144" t="s">
        <v>10</v>
      </c>
      <c r="G12" s="144" t="s">
        <v>14</v>
      </c>
      <c r="H12" s="144" t="s">
        <v>10</v>
      </c>
      <c r="I12" s="50"/>
      <c r="J12" s="50"/>
    </row>
    <row r="13" spans="1:19" s="16" customFormat="1" ht="20.25" customHeight="1">
      <c r="A13" s="151">
        <v>3.1</v>
      </c>
      <c r="B13" s="152" t="s">
        <v>573</v>
      </c>
      <c r="C13" s="56"/>
      <c r="D13" s="153"/>
      <c r="E13" s="56"/>
      <c r="F13" s="56"/>
      <c r="G13" s="56"/>
      <c r="H13" s="56"/>
      <c r="I13" s="56"/>
      <c r="J13" s="56"/>
    </row>
    <row r="14" spans="1:19" s="16" customFormat="1" ht="20.25" customHeight="1">
      <c r="A14" s="181"/>
      <c r="B14" s="268" t="s">
        <v>561</v>
      </c>
      <c r="C14" s="56">
        <v>30</v>
      </c>
      <c r="D14" s="153" t="s">
        <v>570</v>
      </c>
      <c r="E14" s="56"/>
      <c r="F14" s="56"/>
      <c r="G14" s="56"/>
      <c r="H14" s="56"/>
      <c r="I14" s="56"/>
      <c r="J14" s="56"/>
    </row>
    <row r="15" spans="1:19" s="16" customFormat="1" ht="20.25" customHeight="1">
      <c r="A15" s="181"/>
      <c r="B15" s="268" t="s">
        <v>562</v>
      </c>
      <c r="C15" s="56">
        <v>90</v>
      </c>
      <c r="D15" s="153" t="s">
        <v>65</v>
      </c>
      <c r="E15" s="56"/>
      <c r="F15" s="56"/>
      <c r="G15" s="56"/>
      <c r="H15" s="56"/>
      <c r="I15" s="56"/>
      <c r="J15" s="56"/>
    </row>
    <row r="16" spans="1:19" s="16" customFormat="1" ht="20.25" customHeight="1">
      <c r="A16" s="181"/>
      <c r="B16" s="268" t="s">
        <v>563</v>
      </c>
      <c r="C16" s="56">
        <v>36</v>
      </c>
      <c r="D16" s="153" t="s">
        <v>65</v>
      </c>
      <c r="E16" s="56"/>
      <c r="F16" s="56"/>
      <c r="G16" s="56"/>
      <c r="H16" s="56"/>
      <c r="I16" s="56"/>
      <c r="J16" s="56"/>
      <c r="R16" s="111"/>
      <c r="S16" s="111"/>
    </row>
    <row r="17" spans="1:19" s="16" customFormat="1" ht="20.25" customHeight="1">
      <c r="A17" s="181"/>
      <c r="B17" s="268" t="s">
        <v>564</v>
      </c>
      <c r="C17" s="56">
        <v>9</v>
      </c>
      <c r="D17" s="153" t="s">
        <v>65</v>
      </c>
      <c r="E17" s="56"/>
      <c r="F17" s="56"/>
      <c r="G17" s="56"/>
      <c r="H17" s="56"/>
      <c r="I17" s="56"/>
      <c r="J17" s="56"/>
      <c r="R17" s="111"/>
      <c r="S17" s="111"/>
    </row>
    <row r="18" spans="1:19" s="16" customFormat="1" ht="20.25" customHeight="1">
      <c r="A18" s="181"/>
      <c r="B18" s="268" t="s">
        <v>565</v>
      </c>
      <c r="C18" s="56">
        <v>6</v>
      </c>
      <c r="D18" s="153" t="s">
        <v>65</v>
      </c>
      <c r="E18" s="56"/>
      <c r="F18" s="56"/>
      <c r="G18" s="56"/>
      <c r="H18" s="56"/>
      <c r="I18" s="56"/>
      <c r="J18" s="56"/>
      <c r="R18" s="111"/>
      <c r="S18" s="111"/>
    </row>
    <row r="19" spans="1:19" s="16" customFormat="1" ht="20.25" customHeight="1">
      <c r="A19" s="181"/>
      <c r="B19" s="268" t="s">
        <v>566</v>
      </c>
      <c r="C19" s="56">
        <v>6</v>
      </c>
      <c r="D19" s="153" t="s">
        <v>65</v>
      </c>
      <c r="E19" s="56"/>
      <c r="F19" s="56"/>
      <c r="G19" s="56"/>
      <c r="H19" s="56"/>
      <c r="I19" s="56"/>
      <c r="J19" s="56"/>
      <c r="R19" s="111"/>
      <c r="S19" s="111"/>
    </row>
    <row r="20" spans="1:19" s="16" customFormat="1" ht="20.25" customHeight="1">
      <c r="A20" s="181"/>
      <c r="B20" s="268" t="s">
        <v>567</v>
      </c>
      <c r="C20" s="56">
        <v>4800</v>
      </c>
      <c r="D20" s="153" t="s">
        <v>571</v>
      </c>
      <c r="E20" s="56"/>
      <c r="F20" s="56"/>
      <c r="G20" s="56"/>
      <c r="H20" s="56"/>
      <c r="I20" s="56"/>
      <c r="J20" s="56"/>
      <c r="O20" s="111"/>
      <c r="R20" s="111"/>
      <c r="S20" s="111"/>
    </row>
    <row r="21" spans="1:19" s="16" customFormat="1" ht="20.25" customHeight="1">
      <c r="A21" s="181"/>
      <c r="B21" s="268" t="s">
        <v>568</v>
      </c>
      <c r="C21" s="56">
        <v>1600</v>
      </c>
      <c r="D21" s="153" t="s">
        <v>571</v>
      </c>
      <c r="E21" s="56"/>
      <c r="F21" s="56"/>
      <c r="G21" s="56"/>
      <c r="H21" s="56"/>
      <c r="I21" s="56"/>
      <c r="J21" s="56"/>
      <c r="R21" s="111"/>
      <c r="S21" s="111"/>
    </row>
    <row r="22" spans="1:19" s="16" customFormat="1" ht="20.25" customHeight="1">
      <c r="A22" s="181"/>
      <c r="B22" s="268" t="s">
        <v>569</v>
      </c>
      <c r="C22" s="56">
        <v>1</v>
      </c>
      <c r="D22" s="153" t="s">
        <v>571</v>
      </c>
      <c r="E22" s="56"/>
      <c r="F22" s="56"/>
      <c r="G22" s="56"/>
      <c r="H22" s="56"/>
      <c r="I22" s="56"/>
      <c r="J22" s="56"/>
      <c r="R22" s="111"/>
      <c r="S22" s="111"/>
    </row>
    <row r="23" spans="1:19" s="16" customFormat="1" ht="20.25" customHeight="1">
      <c r="A23" s="106"/>
      <c r="B23" s="156" t="s">
        <v>572</v>
      </c>
      <c r="C23" s="110"/>
      <c r="D23" s="157"/>
      <c r="E23" s="110"/>
      <c r="F23" s="110"/>
      <c r="G23" s="110"/>
      <c r="H23" s="110"/>
      <c r="I23" s="110"/>
      <c r="J23" s="110"/>
    </row>
    <row r="116" spans="1:4" s="16" customFormat="1">
      <c r="A116" s="87"/>
      <c r="C116" s="158"/>
      <c r="D116" s="159"/>
    </row>
  </sheetData>
  <mergeCells count="11">
    <mergeCell ref="I11:I12"/>
    <mergeCell ref="J11:J12"/>
    <mergeCell ref="A1:J1"/>
    <mergeCell ref="D2:I2"/>
    <mergeCell ref="J2:J5"/>
    <mergeCell ref="A11:A12"/>
    <mergeCell ref="B11:B12"/>
    <mergeCell ref="C11:C12"/>
    <mergeCell ref="D11:D12"/>
    <mergeCell ref="E11:F11"/>
    <mergeCell ref="G11:H11"/>
  </mergeCells>
  <pageMargins left="0.25" right="0.25" top="0.75" bottom="0.75" header="0.3" footer="0.3"/>
  <pageSetup paperSize="9" orientation="landscape" horizontalDpi="4294967293" r:id="rId1"/>
  <headerFooter>
    <oddHeader xml:space="preserve">&amp;R&amp;"TH Sarabun New,ธรรมดา"&amp;12แบบ ปร.4(พ).ค่าใช้จ่ายพิเศษตามข้อกำหนดฯ แผ่นที่  &amp;P จากจำนวน  &amp;N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7"/>
  <sheetViews>
    <sheetView workbookViewId="0">
      <selection activeCell="O16" sqref="O16"/>
    </sheetView>
  </sheetViews>
  <sheetFormatPr defaultColWidth="9" defaultRowHeight="18"/>
  <cols>
    <col min="1" max="2" width="9" style="10"/>
    <col min="3" max="3" width="25" style="10" bestFit="1" customWidth="1"/>
    <col min="4" max="4" width="7.875" style="10" bestFit="1" customWidth="1"/>
    <col min="5" max="16384" width="9" style="10"/>
  </cols>
  <sheetData>
    <row r="5" spans="2:11">
      <c r="B5" s="8" t="s">
        <v>457</v>
      </c>
      <c r="C5" s="6" t="s">
        <v>372</v>
      </c>
      <c r="D5" s="2"/>
      <c r="E5" s="3"/>
      <c r="F5" s="2"/>
      <c r="G5" s="2"/>
      <c r="H5" s="2"/>
      <c r="I5" s="2"/>
      <c r="J5" s="2"/>
      <c r="K5" s="4"/>
    </row>
    <row r="6" spans="2:11">
      <c r="B6" s="9"/>
      <c r="C6" s="5" t="s">
        <v>359</v>
      </c>
      <c r="D6" s="2">
        <v>3527</v>
      </c>
      <c r="E6" s="3" t="s">
        <v>2</v>
      </c>
      <c r="F6" s="2">
        <v>11.22</v>
      </c>
      <c r="G6" s="7">
        <f>F6*D6</f>
        <v>39572.94</v>
      </c>
      <c r="H6" s="2">
        <v>10</v>
      </c>
      <c r="I6" s="1">
        <f>D6*H6</f>
        <v>35270</v>
      </c>
      <c r="J6" s="1">
        <f>I6+G6</f>
        <v>74842.94</v>
      </c>
      <c r="K6" s="4"/>
    </row>
    <row r="7" spans="2:11">
      <c r="B7" s="9"/>
      <c r="C7" s="5" t="s">
        <v>360</v>
      </c>
      <c r="D7" s="2">
        <v>1725</v>
      </c>
      <c r="E7" s="3" t="s">
        <v>2</v>
      </c>
      <c r="F7" s="2">
        <v>5.29</v>
      </c>
      <c r="G7" s="7">
        <f>F7*D7</f>
        <v>9125.25</v>
      </c>
      <c r="H7" s="2">
        <v>7</v>
      </c>
      <c r="I7" s="1">
        <f>D7*H7</f>
        <v>12075</v>
      </c>
      <c r="J7" s="1">
        <f>I7+G7</f>
        <v>21200.25</v>
      </c>
      <c r="K7" s="4"/>
    </row>
    <row r="8" spans="2:11">
      <c r="B8" s="9"/>
      <c r="C8" s="5" t="s">
        <v>361</v>
      </c>
      <c r="D8" s="2">
        <v>1589</v>
      </c>
      <c r="E8" s="3" t="s">
        <v>2</v>
      </c>
      <c r="F8" s="2">
        <v>38</v>
      </c>
      <c r="G8" s="7">
        <f>F8*D8</f>
        <v>60382</v>
      </c>
      <c r="H8" s="2">
        <v>21</v>
      </c>
      <c r="I8" s="1">
        <f>D8*H8</f>
        <v>33369</v>
      </c>
      <c r="J8" s="1">
        <f>I8+G8</f>
        <v>93751</v>
      </c>
      <c r="K8" s="4"/>
    </row>
    <row r="9" spans="2:11">
      <c r="B9" s="9"/>
      <c r="C9" s="5" t="s">
        <v>311</v>
      </c>
      <c r="D9" s="2">
        <v>1</v>
      </c>
      <c r="E9" s="3" t="s">
        <v>12</v>
      </c>
      <c r="F9" s="2">
        <v>3331.4</v>
      </c>
      <c r="G9" s="7">
        <f>F9*D9</f>
        <v>3331.4</v>
      </c>
      <c r="H9" s="2">
        <v>0</v>
      </c>
      <c r="I9" s="1">
        <f>D9*H9</f>
        <v>0</v>
      </c>
      <c r="J9" s="1">
        <f>I9+G9</f>
        <v>3331.4</v>
      </c>
      <c r="K9" s="4"/>
    </row>
    <row r="10" spans="2:11">
      <c r="B10" s="9"/>
      <c r="C10" s="5" t="s">
        <v>346</v>
      </c>
      <c r="D10" s="2">
        <v>1</v>
      </c>
      <c r="E10" s="3" t="s">
        <v>12</v>
      </c>
      <c r="F10" s="2">
        <v>9057.2999999999993</v>
      </c>
      <c r="G10" s="7">
        <f>F10*D10</f>
        <v>9057.2999999999993</v>
      </c>
      <c r="H10" s="2">
        <v>0</v>
      </c>
      <c r="I10" s="1">
        <f>D10*H10</f>
        <v>0</v>
      </c>
      <c r="J10" s="1">
        <f>I10+G10</f>
        <v>9057.2999999999993</v>
      </c>
      <c r="K10" s="4"/>
    </row>
    <row r="11" spans="2:11">
      <c r="B11" s="9"/>
      <c r="C11" s="5"/>
      <c r="D11" s="2"/>
      <c r="E11" s="3"/>
      <c r="F11" s="2"/>
      <c r="G11" s="2"/>
      <c r="H11" s="2"/>
      <c r="I11" s="2"/>
      <c r="J11" s="2"/>
      <c r="K11" s="4"/>
    </row>
    <row r="12" spans="2:11">
      <c r="B12" s="8" t="s">
        <v>458</v>
      </c>
      <c r="C12" s="6" t="s">
        <v>371</v>
      </c>
      <c r="D12" s="2"/>
      <c r="E12" s="3"/>
      <c r="F12" s="2"/>
      <c r="G12" s="2"/>
      <c r="H12" s="2"/>
      <c r="I12" s="2"/>
      <c r="J12" s="2"/>
      <c r="K12" s="4"/>
    </row>
    <row r="13" spans="2:11">
      <c r="B13" s="9"/>
      <c r="C13" s="5" t="s">
        <v>367</v>
      </c>
      <c r="D13" s="2">
        <v>3450</v>
      </c>
      <c r="E13" s="3" t="s">
        <v>2</v>
      </c>
      <c r="F13" s="2">
        <v>18</v>
      </c>
      <c r="G13" s="7">
        <f>F13*D13</f>
        <v>62100</v>
      </c>
      <c r="H13" s="2">
        <v>12</v>
      </c>
      <c r="I13" s="1">
        <f>D13*H13</f>
        <v>41400</v>
      </c>
      <c r="J13" s="1">
        <f>I13+G13</f>
        <v>103500</v>
      </c>
      <c r="K13" s="4"/>
    </row>
    <row r="14" spans="2:11">
      <c r="B14" s="9"/>
      <c r="C14" s="5" t="s">
        <v>359</v>
      </c>
      <c r="D14" s="2">
        <v>1741</v>
      </c>
      <c r="E14" s="3" t="s">
        <v>2</v>
      </c>
      <c r="F14" s="2">
        <v>11.22</v>
      </c>
      <c r="G14" s="7">
        <f>F14*D14</f>
        <v>19534.02</v>
      </c>
      <c r="H14" s="2">
        <v>10</v>
      </c>
      <c r="I14" s="1">
        <f>D14*H14</f>
        <v>17410</v>
      </c>
      <c r="J14" s="1">
        <f>I14+G14</f>
        <v>36944.020000000004</v>
      </c>
      <c r="K14" s="4"/>
    </row>
    <row r="15" spans="2:11">
      <c r="B15" s="9"/>
      <c r="C15" s="5" t="s">
        <v>361</v>
      </c>
      <c r="D15" s="2">
        <v>1652</v>
      </c>
      <c r="E15" s="3" t="s">
        <v>2</v>
      </c>
      <c r="F15" s="2">
        <v>38</v>
      </c>
      <c r="G15" s="7">
        <f>F15*D15</f>
        <v>62776</v>
      </c>
      <c r="H15" s="2">
        <v>21</v>
      </c>
      <c r="I15" s="1">
        <f>D15*H15</f>
        <v>34692</v>
      </c>
      <c r="J15" s="1">
        <f>I15+G15</f>
        <v>97468</v>
      </c>
      <c r="K15" s="4"/>
    </row>
    <row r="16" spans="2:11">
      <c r="B16" s="9"/>
      <c r="C16" s="5" t="s">
        <v>311</v>
      </c>
      <c r="D16" s="2">
        <v>1</v>
      </c>
      <c r="E16" s="3" t="s">
        <v>12</v>
      </c>
      <c r="F16" s="2">
        <v>5186.2</v>
      </c>
      <c r="G16" s="7">
        <f>F16*D16</f>
        <v>5186.2</v>
      </c>
      <c r="H16" s="2">
        <v>0</v>
      </c>
      <c r="I16" s="1">
        <f>D16*H16</f>
        <v>0</v>
      </c>
      <c r="J16" s="1">
        <f>I16+G16</f>
        <v>5186.2</v>
      </c>
      <c r="K16" s="4"/>
    </row>
    <row r="17" spans="2:11">
      <c r="B17" s="9"/>
      <c r="C17" s="5" t="s">
        <v>346</v>
      </c>
      <c r="D17" s="2">
        <v>1</v>
      </c>
      <c r="E17" s="3" t="s">
        <v>12</v>
      </c>
      <c r="F17" s="2">
        <v>9416.4</v>
      </c>
      <c r="G17" s="7">
        <f>F17*D17</f>
        <v>9416.4</v>
      </c>
      <c r="H17" s="2">
        <v>0</v>
      </c>
      <c r="I17" s="1">
        <f>D17*H17</f>
        <v>0</v>
      </c>
      <c r="J17" s="1">
        <f>I17+G17</f>
        <v>9416.4</v>
      </c>
      <c r="K1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P35"/>
  <sheetViews>
    <sheetView topLeftCell="A4" zoomScaleNormal="100" zoomScaleSheetLayoutView="85" zoomScalePageLayoutView="85" workbookViewId="0">
      <selection activeCell="D24" sqref="D24"/>
    </sheetView>
  </sheetViews>
  <sheetFormatPr defaultColWidth="9" defaultRowHeight="21"/>
  <cols>
    <col min="1" max="1" width="6.25" style="87" customWidth="1"/>
    <col min="2" max="2" width="28.625" style="16" customWidth="1"/>
    <col min="3" max="3" width="14.625" style="16" customWidth="1"/>
    <col min="4" max="4" width="13" style="16" customWidth="1"/>
    <col min="5" max="5" width="12.375" style="16" customWidth="1"/>
    <col min="6" max="6" width="15.25" style="16" customWidth="1"/>
    <col min="7" max="7" width="8.375" style="16" customWidth="1"/>
    <col min="8" max="8" width="9.125" style="16" customWidth="1"/>
    <col min="9" max="9" width="9" style="16"/>
    <col min="10" max="10" width="14.375" style="16" customWidth="1"/>
    <col min="11" max="11" width="9" style="16"/>
    <col min="12" max="12" width="12" style="16" bestFit="1" customWidth="1"/>
    <col min="13" max="16384" width="9" style="16"/>
  </cols>
  <sheetData>
    <row r="3" spans="1:12">
      <c r="A3" s="36"/>
      <c r="B3" s="18"/>
      <c r="C3" s="18"/>
      <c r="D3" s="18"/>
      <c r="E3" s="18"/>
      <c r="F3" s="18"/>
      <c r="G3" s="18"/>
    </row>
    <row r="4" spans="1:12" ht="21.75" thickBot="1">
      <c r="A4" s="37" t="s">
        <v>272</v>
      </c>
      <c r="B4" s="37"/>
      <c r="C4" s="37"/>
      <c r="D4" s="37"/>
      <c r="E4" s="37"/>
      <c r="F4" s="37"/>
      <c r="G4" s="37"/>
    </row>
    <row r="5" spans="1:12">
      <c r="A5" s="38" t="s">
        <v>552</v>
      </c>
      <c r="B5" s="39"/>
      <c r="C5" s="40"/>
      <c r="D5" s="40"/>
      <c r="E5" s="40"/>
      <c r="F5" s="40"/>
      <c r="G5" s="41"/>
    </row>
    <row r="6" spans="1:12">
      <c r="A6" s="42" t="s">
        <v>274</v>
      </c>
      <c r="B6" s="39"/>
      <c r="C6" s="40"/>
      <c r="D6" s="40"/>
      <c r="E6" s="40"/>
      <c r="F6" s="40"/>
      <c r="G6" s="43"/>
    </row>
    <row r="7" spans="1:12">
      <c r="A7" s="42" t="s">
        <v>273</v>
      </c>
      <c r="B7" s="39"/>
      <c r="C7" s="40"/>
      <c r="D7" s="40"/>
      <c r="E7" s="40"/>
      <c r="F7" s="40"/>
      <c r="G7" s="43"/>
    </row>
    <row r="8" spans="1:12">
      <c r="A8" s="44" t="s">
        <v>609</v>
      </c>
      <c r="B8" s="39"/>
      <c r="C8" s="40"/>
      <c r="D8" s="40"/>
      <c r="E8" s="40"/>
      <c r="F8" s="40"/>
      <c r="G8" s="43"/>
    </row>
    <row r="9" spans="1:12">
      <c r="A9" s="45" t="s">
        <v>482</v>
      </c>
      <c r="B9" s="39"/>
      <c r="C9" s="40"/>
      <c r="D9" s="46">
        <v>1</v>
      </c>
      <c r="E9" s="40" t="s">
        <v>3</v>
      </c>
      <c r="F9" s="40"/>
      <c r="G9" s="43"/>
    </row>
    <row r="10" spans="1:12">
      <c r="A10" s="45" t="s">
        <v>481</v>
      </c>
      <c r="B10" s="39"/>
      <c r="C10" s="40"/>
      <c r="D10" s="46">
        <v>1</v>
      </c>
      <c r="E10" s="40" t="s">
        <v>3</v>
      </c>
      <c r="G10" s="43"/>
    </row>
    <row r="11" spans="1:12">
      <c r="A11" s="47" t="s">
        <v>4</v>
      </c>
      <c r="B11" s="48" t="s">
        <v>0</v>
      </c>
      <c r="C11" s="49" t="s">
        <v>483</v>
      </c>
      <c r="D11" s="49" t="s">
        <v>484</v>
      </c>
      <c r="E11" s="49" t="s">
        <v>499</v>
      </c>
      <c r="F11" s="50" t="s">
        <v>485</v>
      </c>
      <c r="G11" s="51" t="s">
        <v>9</v>
      </c>
    </row>
    <row r="12" spans="1:12">
      <c r="A12" s="47"/>
      <c r="B12" s="48"/>
      <c r="C12" s="52"/>
      <c r="D12" s="52"/>
      <c r="E12" s="52"/>
      <c r="F12" s="50"/>
      <c r="G12" s="50"/>
    </row>
    <row r="13" spans="1:12">
      <c r="A13" s="53"/>
      <c r="B13" s="54" t="s">
        <v>15</v>
      </c>
      <c r="C13" s="55"/>
      <c r="D13" s="55"/>
      <c r="E13" s="55"/>
      <c r="F13" s="55"/>
      <c r="G13" s="56"/>
    </row>
    <row r="14" spans="1:12">
      <c r="A14" s="57">
        <v>1</v>
      </c>
      <c r="B14" s="58" t="s">
        <v>584</v>
      </c>
      <c r="C14" s="56"/>
      <c r="D14" s="56"/>
      <c r="E14" s="56"/>
      <c r="F14" s="56"/>
      <c r="G14" s="59"/>
    </row>
    <row r="15" spans="1:12">
      <c r="A15" s="57"/>
      <c r="B15" s="58"/>
      <c r="C15" s="56"/>
      <c r="D15" s="60"/>
      <c r="E15" s="60"/>
      <c r="F15" s="56"/>
      <c r="G15" s="59"/>
      <c r="L15" s="61"/>
    </row>
    <row r="16" spans="1:12">
      <c r="A16" s="62"/>
      <c r="B16" s="63"/>
      <c r="C16" s="56"/>
      <c r="D16" s="60"/>
      <c r="E16" s="60"/>
      <c r="F16" s="64"/>
      <c r="G16" s="56"/>
      <c r="J16" s="61"/>
      <c r="K16" s="65"/>
    </row>
    <row r="17" spans="1:16">
      <c r="A17" s="66" t="s">
        <v>486</v>
      </c>
      <c r="B17" s="67" t="s">
        <v>487</v>
      </c>
      <c r="C17" s="68"/>
      <c r="D17" s="68"/>
      <c r="E17" s="68"/>
      <c r="F17" s="69"/>
      <c r="G17" s="70"/>
      <c r="J17" s="71"/>
    </row>
    <row r="18" spans="1:16" ht="21.75" thickBot="1">
      <c r="A18" s="72"/>
      <c r="B18" s="73" t="s">
        <v>488</v>
      </c>
      <c r="C18" s="74" t="str">
        <f>BAHTTEXT(F17)</f>
        <v>ศูนย์บาทถ้วน</v>
      </c>
      <c r="D18" s="75"/>
      <c r="E18" s="75"/>
      <c r="F18" s="75"/>
      <c r="G18" s="76"/>
    </row>
    <row r="19" spans="1:16" ht="9.75" customHeight="1">
      <c r="A19" s="77"/>
      <c r="B19" s="77"/>
      <c r="C19" s="77"/>
      <c r="D19" s="77"/>
      <c r="E19" s="77"/>
      <c r="F19" s="77"/>
      <c r="G19" s="77"/>
    </row>
    <row r="20" spans="1:16">
      <c r="A20" s="36"/>
      <c r="D20" s="78" t="s">
        <v>283</v>
      </c>
      <c r="E20" s="79">
        <v>7180</v>
      </c>
      <c r="F20" s="80" t="s">
        <v>23</v>
      </c>
      <c r="G20" s="18"/>
      <c r="K20" s="61"/>
    </row>
    <row r="21" spans="1:16">
      <c r="A21" s="36"/>
      <c r="D21" s="78" t="s">
        <v>284</v>
      </c>
      <c r="E21" s="81">
        <f>F17/E20</f>
        <v>0</v>
      </c>
      <c r="F21" s="80" t="s">
        <v>285</v>
      </c>
      <c r="G21" s="18"/>
    </row>
    <row r="22" spans="1:16">
      <c r="A22" s="36"/>
      <c r="B22" s="18"/>
      <c r="C22" s="82"/>
      <c r="D22" s="80"/>
      <c r="G22" s="18"/>
    </row>
    <row r="23" spans="1:16">
      <c r="A23" s="36"/>
      <c r="C23" s="83"/>
      <c r="D23" s="83"/>
      <c r="E23" s="84"/>
      <c r="F23" s="18"/>
      <c r="G23" s="18"/>
    </row>
    <row r="24" spans="1:16">
      <c r="A24" s="36"/>
      <c r="B24" s="85"/>
      <c r="C24" s="26"/>
      <c r="D24" s="26"/>
      <c r="E24" s="84"/>
      <c r="F24" s="18"/>
      <c r="G24" s="18"/>
    </row>
    <row r="25" spans="1:16">
      <c r="A25" s="84"/>
      <c r="B25" s="84"/>
      <c r="C25" s="83"/>
      <c r="D25" s="83"/>
      <c r="G25" s="84"/>
    </row>
    <row r="26" spans="1:16">
      <c r="A26" s="16"/>
      <c r="G26" s="84"/>
    </row>
    <row r="27" spans="1:16">
      <c r="A27" s="86"/>
      <c r="C27" s="84"/>
      <c r="F27" s="84"/>
      <c r="N27" s="84"/>
      <c r="O27" s="84"/>
      <c r="P27" s="84"/>
    </row>
    <row r="28" spans="1:16">
      <c r="A28" s="84"/>
      <c r="B28" s="84"/>
      <c r="C28" s="84"/>
      <c r="D28" s="84"/>
      <c r="E28" s="84"/>
      <c r="G28" s="84"/>
      <c r="N28" s="84"/>
      <c r="O28" s="84"/>
      <c r="P28" s="84"/>
    </row>
    <row r="29" spans="1:16">
      <c r="A29" s="16"/>
      <c r="G29" s="84"/>
    </row>
    <row r="30" spans="1:16">
      <c r="A30" s="86"/>
      <c r="C30" s="84"/>
      <c r="F30" s="84"/>
    </row>
    <row r="31" spans="1:16">
      <c r="A31" s="84"/>
      <c r="B31" s="84"/>
      <c r="C31" s="84"/>
      <c r="D31" s="84"/>
      <c r="E31" s="84"/>
    </row>
    <row r="32" spans="1:16">
      <c r="A32" s="16"/>
    </row>
    <row r="33" spans="2:3">
      <c r="C33" s="84"/>
    </row>
    <row r="34" spans="2:3">
      <c r="B34" s="84"/>
      <c r="C34" s="84"/>
    </row>
    <row r="35" spans="2:3">
      <c r="C35" s="84"/>
    </row>
  </sheetData>
  <mergeCells count="9">
    <mergeCell ref="C18:G18"/>
    <mergeCell ref="A4:G4"/>
    <mergeCell ref="A11:A12"/>
    <mergeCell ref="B11:B12"/>
    <mergeCell ref="C11:C12"/>
    <mergeCell ref="D11:D12"/>
    <mergeCell ref="F11:F12"/>
    <mergeCell ref="G11:G12"/>
    <mergeCell ref="E11:E12"/>
  </mergeCells>
  <printOptions verticalCentered="1"/>
  <pageMargins left="0.62992125984251968" right="0.23622047244094491" top="0.74803149606299213" bottom="0.74803149606299213" header="0.31496062992125984" footer="0.31496062992125984"/>
  <pageSetup paperSize="9" scale="88" orientation="portrait" horizontalDpi="4294967293" r:id="rId1"/>
  <headerFooter>
    <oddHeader xml:space="preserve">&amp;R&amp;"TH Sarabun New,ธรรมดา"&amp;13แบบ ปร.6 งานก่อสร้างและครุภัณฑ์ แผ่นที่ &amp;P จากจำนวน &amp;N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K47"/>
  <sheetViews>
    <sheetView view="pageBreakPreview" topLeftCell="A10" zoomScaleNormal="100" zoomScaleSheetLayoutView="100" zoomScalePageLayoutView="85" workbookViewId="0">
      <selection activeCell="F14" sqref="F14"/>
    </sheetView>
  </sheetViews>
  <sheetFormatPr defaultColWidth="9" defaultRowHeight="21"/>
  <cols>
    <col min="1" max="1" width="6.25" style="87" customWidth="1"/>
    <col min="2" max="2" width="25.375" style="16" customWidth="1"/>
    <col min="3" max="3" width="11.25" style="16" bestFit="1" customWidth="1"/>
    <col min="4" max="5" width="12.125" style="16" customWidth="1"/>
    <col min="6" max="6" width="23.875" style="16" bestFit="1" customWidth="1"/>
    <col min="7" max="7" width="9.125" style="16" customWidth="1"/>
    <col min="8" max="8" width="12" style="16" bestFit="1" customWidth="1"/>
    <col min="9" max="9" width="32.25" style="16" bestFit="1" customWidth="1"/>
    <col min="10" max="10" width="14" style="16" customWidth="1"/>
    <col min="11" max="16384" width="9" style="16"/>
  </cols>
  <sheetData>
    <row r="3" spans="1:10">
      <c r="A3" s="36"/>
      <c r="B3" s="18"/>
      <c r="C3" s="18"/>
      <c r="D3" s="18"/>
      <c r="E3" s="18"/>
      <c r="F3" s="18"/>
    </row>
    <row r="4" spans="1:10" ht="21.75" thickBot="1">
      <c r="A4" s="37" t="s">
        <v>272</v>
      </c>
      <c r="B4" s="37"/>
      <c r="C4" s="37"/>
      <c r="D4" s="37"/>
      <c r="E4" s="37"/>
      <c r="F4" s="37"/>
    </row>
    <row r="5" spans="1:10">
      <c r="A5" s="88" t="s">
        <v>552</v>
      </c>
      <c r="B5" s="40"/>
      <c r="C5" s="40"/>
      <c r="D5" s="40"/>
      <c r="E5" s="40"/>
      <c r="F5" s="41"/>
    </row>
    <row r="6" spans="1:10">
      <c r="A6" s="89" t="s">
        <v>274</v>
      </c>
      <c r="B6" s="40"/>
      <c r="C6" s="40"/>
      <c r="D6" s="40"/>
      <c r="E6" s="40"/>
      <c r="F6" s="43"/>
    </row>
    <row r="7" spans="1:10">
      <c r="A7" s="89" t="s">
        <v>273</v>
      </c>
      <c r="B7" s="40"/>
      <c r="C7" s="40"/>
      <c r="D7" s="40"/>
      <c r="E7" s="40"/>
      <c r="F7" s="43"/>
    </row>
    <row r="8" spans="1:10">
      <c r="A8" s="90" t="s">
        <v>609</v>
      </c>
      <c r="B8" s="40"/>
      <c r="C8" s="40"/>
      <c r="D8" s="40"/>
      <c r="E8" s="40"/>
      <c r="F8" s="43"/>
    </row>
    <row r="9" spans="1:10">
      <c r="A9" s="91" t="s">
        <v>500</v>
      </c>
      <c r="B9" s="40"/>
      <c r="C9" s="40"/>
      <c r="D9" s="40"/>
      <c r="E9" s="40"/>
      <c r="F9" s="43"/>
    </row>
    <row r="10" spans="1:10">
      <c r="A10" s="92" t="s">
        <v>4</v>
      </c>
      <c r="B10" s="48" t="s">
        <v>0</v>
      </c>
      <c r="C10" s="49" t="s">
        <v>275</v>
      </c>
      <c r="D10" s="49" t="s">
        <v>276</v>
      </c>
      <c r="E10" s="50" t="s">
        <v>277</v>
      </c>
      <c r="F10" s="51" t="s">
        <v>9</v>
      </c>
      <c r="J10" s="61"/>
    </row>
    <row r="11" spans="1:10">
      <c r="A11" s="92"/>
      <c r="B11" s="48"/>
      <c r="C11" s="52"/>
      <c r="D11" s="52"/>
      <c r="E11" s="50"/>
      <c r="F11" s="50"/>
      <c r="J11" s="61"/>
    </row>
    <row r="12" spans="1:10">
      <c r="A12" s="93"/>
      <c r="B12" s="54" t="s">
        <v>15</v>
      </c>
      <c r="C12" s="55"/>
      <c r="D12" s="55"/>
      <c r="E12" s="55"/>
      <c r="F12" s="94" t="s">
        <v>278</v>
      </c>
      <c r="H12" s="71"/>
      <c r="J12" s="61"/>
    </row>
    <row r="13" spans="1:10">
      <c r="A13" s="95">
        <v>1</v>
      </c>
      <c r="B13" s="58" t="s">
        <v>16</v>
      </c>
      <c r="C13" s="56"/>
      <c r="D13" s="60"/>
      <c r="E13" s="56"/>
      <c r="F13" s="59" t="s">
        <v>581</v>
      </c>
      <c r="H13" s="71"/>
      <c r="J13" s="96"/>
    </row>
    <row r="14" spans="1:10">
      <c r="A14" s="95">
        <v>2</v>
      </c>
      <c r="B14" s="58" t="s">
        <v>17</v>
      </c>
      <c r="C14" s="56"/>
      <c r="D14" s="60"/>
      <c r="E14" s="56"/>
      <c r="F14" s="59" t="s">
        <v>279</v>
      </c>
      <c r="H14" s="71"/>
      <c r="J14" s="96"/>
    </row>
    <row r="15" spans="1:10">
      <c r="A15" s="95">
        <v>3</v>
      </c>
      <c r="B15" s="58" t="s">
        <v>18</v>
      </c>
      <c r="C15" s="56"/>
      <c r="D15" s="60"/>
      <c r="E15" s="56"/>
      <c r="F15" s="59" t="s">
        <v>588</v>
      </c>
      <c r="H15" s="71"/>
      <c r="J15" s="96"/>
    </row>
    <row r="16" spans="1:10">
      <c r="A16" s="95">
        <v>4</v>
      </c>
      <c r="B16" s="58" t="s">
        <v>19</v>
      </c>
      <c r="C16" s="56"/>
      <c r="D16" s="60"/>
      <c r="E16" s="56"/>
      <c r="F16" s="59" t="s">
        <v>280</v>
      </c>
      <c r="H16" s="71"/>
      <c r="J16" s="96"/>
    </row>
    <row r="17" spans="1:11">
      <c r="A17" s="97"/>
      <c r="B17" s="98"/>
      <c r="C17" s="99"/>
      <c r="D17" s="100"/>
      <c r="E17" s="99"/>
      <c r="F17" s="99"/>
      <c r="J17" s="61"/>
    </row>
    <row r="18" spans="1:11">
      <c r="A18" s="101"/>
      <c r="B18" s="102" t="s">
        <v>281</v>
      </c>
      <c r="C18" s="103"/>
      <c r="D18" s="104"/>
      <c r="E18" s="105"/>
      <c r="F18" s="103"/>
    </row>
    <row r="19" spans="1:11">
      <c r="A19" s="106"/>
      <c r="B19" s="107" t="s">
        <v>282</v>
      </c>
      <c r="C19" s="108"/>
      <c r="D19" s="109"/>
      <c r="E19" s="110"/>
      <c r="F19" s="110"/>
    </row>
    <row r="20" spans="1:11">
      <c r="A20" s="36"/>
      <c r="B20" s="18"/>
      <c r="C20" s="82"/>
      <c r="D20" s="80"/>
      <c r="E20" s="18"/>
      <c r="F20" s="18"/>
    </row>
    <row r="21" spans="1:11">
      <c r="A21" s="36"/>
      <c r="B21" s="18"/>
      <c r="C21" s="82"/>
      <c r="D21" s="80"/>
      <c r="E21" s="18"/>
      <c r="F21" s="18"/>
      <c r="J21" s="61"/>
      <c r="K21" s="111"/>
    </row>
    <row r="22" spans="1:11">
      <c r="I22" s="112"/>
      <c r="J22" s="61"/>
      <c r="K22" s="111"/>
    </row>
    <row r="23" spans="1:11">
      <c r="C23" s="113"/>
      <c r="D23" s="113"/>
      <c r="J23" s="71"/>
      <c r="K23" s="111"/>
    </row>
    <row r="24" spans="1:11">
      <c r="C24" s="22"/>
      <c r="D24" s="22"/>
    </row>
    <row r="25" spans="1:11">
      <c r="C25" s="114"/>
      <c r="D25" s="114"/>
      <c r="E25" s="115"/>
      <c r="I25" s="61"/>
      <c r="J25" s="61"/>
      <c r="K25" s="111"/>
    </row>
    <row r="26" spans="1:11" ht="21" customHeight="1">
      <c r="C26" s="85"/>
      <c r="D26" s="83"/>
      <c r="E26" s="115"/>
      <c r="J26" s="61"/>
      <c r="K26" s="116"/>
    </row>
    <row r="27" spans="1:11">
      <c r="A27" s="16"/>
      <c r="D27" s="83"/>
      <c r="J27" s="61"/>
      <c r="K27" s="116"/>
    </row>
    <row r="28" spans="1:11">
      <c r="A28" s="85"/>
      <c r="C28" s="85"/>
      <c r="E28" s="84"/>
      <c r="J28" s="61"/>
      <c r="K28" s="116"/>
    </row>
    <row r="29" spans="1:11">
      <c r="J29" s="61"/>
      <c r="K29" s="116"/>
    </row>
    <row r="30" spans="1:11">
      <c r="A30" s="16"/>
      <c r="J30" s="61"/>
      <c r="K30" s="116"/>
    </row>
    <row r="31" spans="1:11">
      <c r="A31" s="84"/>
      <c r="C31" s="84"/>
      <c r="J31" s="61"/>
      <c r="K31" s="116"/>
    </row>
    <row r="37" spans="2:6">
      <c r="B37" s="36"/>
      <c r="C37" s="83"/>
      <c r="D37" s="83"/>
      <c r="E37" s="83"/>
      <c r="F37" s="18"/>
    </row>
    <row r="38" spans="2:6">
      <c r="B38" s="36"/>
      <c r="F38" s="82"/>
    </row>
    <row r="39" spans="2:6">
      <c r="B39" s="36"/>
      <c r="F39" s="18"/>
    </row>
    <row r="40" spans="2:6">
      <c r="B40" s="84"/>
      <c r="C40" s="85"/>
      <c r="D40" s="84"/>
    </row>
    <row r="41" spans="2:6">
      <c r="C41" s="85"/>
      <c r="D41" s="84"/>
    </row>
    <row r="42" spans="2:6">
      <c r="B42" s="86"/>
      <c r="C42" s="115"/>
      <c r="D42" s="115"/>
    </row>
    <row r="43" spans="2:6">
      <c r="B43" s="84"/>
      <c r="C43" s="85"/>
      <c r="D43" s="84"/>
      <c r="E43" s="84"/>
      <c r="F43" s="84"/>
    </row>
    <row r="44" spans="2:6">
      <c r="C44" s="85"/>
      <c r="D44" s="84"/>
      <c r="F44" s="84"/>
    </row>
    <row r="45" spans="2:6">
      <c r="B45" s="86"/>
      <c r="C45" s="115"/>
      <c r="D45" s="115"/>
    </row>
    <row r="46" spans="2:6">
      <c r="B46" s="84"/>
      <c r="C46" s="85"/>
      <c r="D46" s="84"/>
    </row>
    <row r="47" spans="2:6">
      <c r="C47" s="85"/>
      <c r="D47" s="84"/>
    </row>
  </sheetData>
  <mergeCells count="11">
    <mergeCell ref="A4:F4"/>
    <mergeCell ref="B19:D19"/>
    <mergeCell ref="A10:A11"/>
    <mergeCell ref="B10:B11"/>
    <mergeCell ref="C10:C11"/>
    <mergeCell ref="D10:D11"/>
    <mergeCell ref="C23:D23"/>
    <mergeCell ref="C24:D24"/>
    <mergeCell ref="C25:D25"/>
    <mergeCell ref="E10:E11"/>
    <mergeCell ref="F10:F11"/>
  </mergeCells>
  <printOptions verticalCentered="1"/>
  <pageMargins left="0.82677165354330717" right="0.23622047244094491" top="0.74803149606299213" bottom="0.74803149606299213" header="0.31496062992125984" footer="0.31496062992125984"/>
  <pageSetup paperSize="9" scale="90" fitToHeight="0" orientation="portrait" horizontalDpi="4294967293" r:id="rId1"/>
  <headerFooter>
    <oddHeader xml:space="preserve">&amp;R&amp;"TH Sarabun New,ธรรมดา"&amp;13แบบ ปร.5.(ก) งานก่อสร้าง แผ่นที่ &amp;P จากจำนวน &amp;N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F31"/>
  <sheetViews>
    <sheetView view="pageBreakPreview" zoomScaleNormal="100" zoomScaleSheetLayoutView="100" zoomScalePageLayoutView="85" workbookViewId="0">
      <selection sqref="A1:XFD1048576"/>
    </sheetView>
  </sheetViews>
  <sheetFormatPr defaultColWidth="9" defaultRowHeight="21"/>
  <cols>
    <col min="1" max="1" width="6.25" style="87" customWidth="1"/>
    <col min="2" max="2" width="27.25" style="16" customWidth="1"/>
    <col min="3" max="3" width="12.625" style="16" bestFit="1" customWidth="1"/>
    <col min="4" max="4" width="9.75" style="16" bestFit="1" customWidth="1"/>
    <col min="5" max="5" width="14.125" style="16" customWidth="1"/>
    <col min="6" max="6" width="20.375" style="16" customWidth="1"/>
    <col min="7" max="7" width="9.125" style="16" customWidth="1"/>
    <col min="8" max="8" width="9" style="16"/>
    <col min="9" max="9" width="14.375" style="16" customWidth="1"/>
    <col min="10" max="16384" width="9" style="16"/>
  </cols>
  <sheetData>
    <row r="3" spans="1:6" s="16" customFormat="1">
      <c r="A3" s="36"/>
      <c r="B3" s="18"/>
      <c r="C3" s="18"/>
      <c r="D3" s="18"/>
      <c r="E3" s="18"/>
      <c r="F3" s="18"/>
    </row>
    <row r="4" spans="1:6" s="16" customFormat="1" ht="21.75" thickBot="1">
      <c r="A4" s="37" t="s">
        <v>272</v>
      </c>
      <c r="B4" s="37"/>
      <c r="C4" s="37"/>
      <c r="D4" s="37"/>
      <c r="E4" s="37"/>
      <c r="F4" s="37"/>
    </row>
    <row r="5" spans="1:6" s="16" customFormat="1">
      <c r="A5" s="88" t="s">
        <v>552</v>
      </c>
      <c r="B5" s="40"/>
      <c r="C5" s="40"/>
      <c r="D5" s="40"/>
      <c r="E5" s="40"/>
      <c r="F5" s="41"/>
    </row>
    <row r="6" spans="1:6" s="16" customFormat="1">
      <c r="A6" s="89" t="s">
        <v>274</v>
      </c>
      <c r="B6" s="40"/>
      <c r="C6" s="40"/>
      <c r="D6" s="40"/>
      <c r="E6" s="40"/>
      <c r="F6" s="43"/>
    </row>
    <row r="7" spans="1:6" s="16" customFormat="1">
      <c r="A7" s="89" t="s">
        <v>273</v>
      </c>
      <c r="B7" s="40"/>
      <c r="C7" s="40"/>
      <c r="D7" s="40"/>
      <c r="E7" s="40"/>
      <c r="F7" s="43"/>
    </row>
    <row r="8" spans="1:6" s="16" customFormat="1">
      <c r="A8" s="90" t="s">
        <v>609</v>
      </c>
      <c r="B8" s="40"/>
      <c r="C8" s="40"/>
      <c r="D8" s="40"/>
      <c r="E8" s="40"/>
      <c r="F8" s="43"/>
    </row>
    <row r="9" spans="1:6" s="16" customFormat="1">
      <c r="A9" s="91" t="s">
        <v>606</v>
      </c>
      <c r="B9" s="40"/>
      <c r="C9" s="40"/>
      <c r="D9" s="40"/>
      <c r="E9" s="40"/>
      <c r="F9" s="43"/>
    </row>
    <row r="10" spans="1:6" s="16" customFormat="1">
      <c r="A10" s="92" t="s">
        <v>4</v>
      </c>
      <c r="B10" s="48" t="s">
        <v>0</v>
      </c>
      <c r="C10" s="49" t="s">
        <v>275</v>
      </c>
      <c r="D10" s="49" t="s">
        <v>498</v>
      </c>
      <c r="E10" s="50" t="s">
        <v>277</v>
      </c>
      <c r="F10" s="51" t="s">
        <v>9</v>
      </c>
    </row>
    <row r="11" spans="1:6" s="16" customFormat="1">
      <c r="A11" s="92"/>
      <c r="B11" s="48"/>
      <c r="C11" s="52"/>
      <c r="D11" s="52"/>
      <c r="E11" s="50"/>
      <c r="F11" s="50"/>
    </row>
    <row r="12" spans="1:6" s="16" customFormat="1">
      <c r="A12" s="93"/>
      <c r="B12" s="54" t="s">
        <v>15</v>
      </c>
      <c r="C12" s="55"/>
      <c r="D12" s="55"/>
      <c r="E12" s="55"/>
      <c r="F12" s="56"/>
    </row>
    <row r="13" spans="1:6" s="16" customFormat="1">
      <c r="A13" s="95">
        <v>1</v>
      </c>
      <c r="B13" s="58" t="s">
        <v>398</v>
      </c>
      <c r="C13" s="56">
        <f>ปร.4.2!I22</f>
        <v>0</v>
      </c>
      <c r="D13" s="117">
        <v>1.07</v>
      </c>
      <c r="E13" s="56">
        <f>C13*D13</f>
        <v>0</v>
      </c>
      <c r="F13" s="59"/>
    </row>
    <row r="14" spans="1:6" s="16" customFormat="1">
      <c r="A14" s="95"/>
      <c r="B14" s="58"/>
      <c r="C14" s="56"/>
      <c r="D14" s="117"/>
      <c r="E14" s="56"/>
      <c r="F14" s="59"/>
    </row>
    <row r="15" spans="1:6" s="16" customFormat="1">
      <c r="A15" s="95"/>
      <c r="B15" s="58"/>
      <c r="C15" s="56"/>
      <c r="D15" s="117"/>
      <c r="E15" s="56"/>
      <c r="F15" s="59"/>
    </row>
    <row r="16" spans="1:6" s="16" customFormat="1">
      <c r="A16" s="95"/>
      <c r="B16" s="58"/>
      <c r="C16" s="56"/>
      <c r="D16" s="117"/>
      <c r="E16" s="56"/>
      <c r="F16" s="59"/>
    </row>
    <row r="17" spans="1:6" s="16" customFormat="1">
      <c r="A17" s="95"/>
      <c r="B17" s="58"/>
      <c r="C17" s="56"/>
      <c r="D17" s="117"/>
      <c r="E17" s="56"/>
      <c r="F17" s="56"/>
    </row>
    <row r="18" spans="1:6" s="16" customFormat="1">
      <c r="A18" s="97"/>
      <c r="B18" s="118"/>
      <c r="C18" s="99"/>
      <c r="D18" s="119"/>
      <c r="E18" s="99"/>
      <c r="F18" s="99"/>
    </row>
    <row r="19" spans="1:6" s="16" customFormat="1">
      <c r="A19" s="101"/>
      <c r="B19" s="102" t="s">
        <v>580</v>
      </c>
      <c r="C19" s="103">
        <f>SUM(C13:C17)</f>
        <v>0</v>
      </c>
      <c r="D19" s="120">
        <v>1.07</v>
      </c>
      <c r="E19" s="105">
        <f>SUM(E13:E17)</f>
        <v>0</v>
      </c>
      <c r="F19" s="103"/>
    </row>
    <row r="20" spans="1:6" s="16" customFormat="1" ht="21.75" thickBot="1">
      <c r="A20" s="121"/>
      <c r="B20" s="122" t="s">
        <v>282</v>
      </c>
      <c r="C20" s="123"/>
      <c r="D20" s="124"/>
      <c r="E20" s="125">
        <f>C19*D19</f>
        <v>0</v>
      </c>
      <c r="F20" s="125"/>
    </row>
    <row r="21" spans="1:6" s="16" customFormat="1" ht="21.75" thickTop="1">
      <c r="A21" s="87"/>
    </row>
    <row r="22" spans="1:6" s="16" customFormat="1">
      <c r="A22" s="87"/>
      <c r="C22" s="113"/>
      <c r="D22" s="113"/>
      <c r="E22" s="113"/>
    </row>
    <row r="23" spans="1:6" s="16" customFormat="1">
      <c r="A23" s="87"/>
      <c r="C23" s="126"/>
      <c r="D23" s="126"/>
      <c r="E23" s="126"/>
    </row>
    <row r="24" spans="1:6" s="16" customFormat="1">
      <c r="A24" s="87"/>
      <c r="C24" s="113"/>
      <c r="D24" s="113"/>
      <c r="E24" s="113"/>
    </row>
    <row r="25" spans="1:6" s="16" customFormat="1">
      <c r="A25" s="87"/>
      <c r="C25" s="85"/>
      <c r="D25" s="83"/>
      <c r="E25" s="115"/>
    </row>
    <row r="26" spans="1:6" s="16" customFormat="1">
      <c r="D26" s="83"/>
    </row>
    <row r="27" spans="1:6" s="16" customFormat="1">
      <c r="A27" s="85"/>
      <c r="C27" s="85"/>
      <c r="E27" s="84"/>
    </row>
    <row r="28" spans="1:6" s="16" customFormat="1">
      <c r="A28" s="87"/>
    </row>
    <row r="29" spans="1:6" s="16" customFormat="1"/>
    <row r="30" spans="1:6" s="16" customFormat="1">
      <c r="A30" s="84"/>
      <c r="C30" s="84"/>
    </row>
    <row r="31" spans="1:6" s="16" customFormat="1">
      <c r="A31" s="87"/>
    </row>
  </sheetData>
  <mergeCells count="11">
    <mergeCell ref="C22:E22"/>
    <mergeCell ref="C23:E23"/>
    <mergeCell ref="C24:E24"/>
    <mergeCell ref="B20:D20"/>
    <mergeCell ref="A4:F4"/>
    <mergeCell ref="A10:A11"/>
    <mergeCell ref="B10:B11"/>
    <mergeCell ref="C10:C11"/>
    <mergeCell ref="D10:D11"/>
    <mergeCell ref="E10:E11"/>
    <mergeCell ref="F10:F11"/>
  </mergeCells>
  <pageMargins left="0.43307086614173229" right="0.23622047244094491" top="0.74803149606299213" bottom="0.74803149606299213" header="0.31496062992125984" footer="0.31496062992125984"/>
  <pageSetup paperSize="9" orientation="portrait" horizontalDpi="4294967293" r:id="rId1"/>
  <headerFooter>
    <oddHeader xml:space="preserve">&amp;R&amp;"TH Sarabun New,ธรรมดา"&amp;13แบบ ปร.5. (ข) งานครุภัณฑ์  แผ่นที่ &amp;P จากจำนวน &amp;N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F30"/>
  <sheetViews>
    <sheetView view="pageBreakPreview" zoomScaleNormal="100" zoomScaleSheetLayoutView="100" zoomScalePageLayoutView="85" workbookViewId="0">
      <selection sqref="A1:XFD1048576"/>
    </sheetView>
  </sheetViews>
  <sheetFormatPr defaultColWidth="9" defaultRowHeight="21"/>
  <cols>
    <col min="1" max="1" width="6.25" style="87" customWidth="1"/>
    <col min="2" max="2" width="32" style="16" bestFit="1" customWidth="1"/>
    <col min="3" max="3" width="12.625" style="16" bestFit="1" customWidth="1"/>
    <col min="4" max="4" width="7.875" style="16" customWidth="1"/>
    <col min="5" max="5" width="14.125" style="16" customWidth="1"/>
    <col min="6" max="6" width="17.375" style="16" customWidth="1"/>
    <col min="7" max="7" width="9.125" style="16" customWidth="1"/>
    <col min="8" max="8" width="9" style="16"/>
    <col min="9" max="9" width="14.375" style="16" customWidth="1"/>
    <col min="10" max="16384" width="9" style="16"/>
  </cols>
  <sheetData>
    <row r="3" spans="1:6" s="16" customFormat="1">
      <c r="A3" s="36"/>
      <c r="B3" s="18"/>
      <c r="C3" s="18"/>
      <c r="D3" s="18"/>
      <c r="E3" s="18"/>
      <c r="F3" s="18"/>
    </row>
    <row r="4" spans="1:6" s="16" customFormat="1" ht="21.75" thickBot="1">
      <c r="A4" s="37" t="s">
        <v>272</v>
      </c>
      <c r="B4" s="37"/>
      <c r="C4" s="37"/>
      <c r="D4" s="37"/>
      <c r="E4" s="37"/>
      <c r="F4" s="37"/>
    </row>
    <row r="5" spans="1:6" s="16" customFormat="1">
      <c r="A5" s="88" t="s">
        <v>552</v>
      </c>
      <c r="B5" s="40"/>
      <c r="C5" s="40"/>
      <c r="D5" s="40"/>
      <c r="E5" s="40"/>
      <c r="F5" s="41"/>
    </row>
    <row r="6" spans="1:6" s="16" customFormat="1">
      <c r="A6" s="89" t="s">
        <v>274</v>
      </c>
      <c r="B6" s="40"/>
      <c r="C6" s="40"/>
      <c r="D6" s="40"/>
      <c r="E6" s="40"/>
      <c r="F6" s="43"/>
    </row>
    <row r="7" spans="1:6" s="16" customFormat="1">
      <c r="A7" s="89" t="s">
        <v>273</v>
      </c>
      <c r="B7" s="40"/>
      <c r="C7" s="40"/>
      <c r="D7" s="40"/>
      <c r="E7" s="40"/>
      <c r="F7" s="43"/>
    </row>
    <row r="8" spans="1:6" s="16" customFormat="1">
      <c r="A8" s="90" t="s">
        <v>609</v>
      </c>
      <c r="B8" s="40"/>
      <c r="C8" s="40"/>
      <c r="D8" s="40"/>
      <c r="E8" s="40"/>
      <c r="F8" s="43"/>
    </row>
    <row r="9" spans="1:6" s="16" customFormat="1">
      <c r="A9" s="91" t="s">
        <v>575</v>
      </c>
      <c r="B9" s="40"/>
      <c r="C9" s="40"/>
      <c r="D9" s="40"/>
      <c r="E9" s="40"/>
      <c r="F9" s="43"/>
    </row>
    <row r="10" spans="1:6" s="16" customFormat="1">
      <c r="A10" s="92" t="s">
        <v>4</v>
      </c>
      <c r="B10" s="48" t="s">
        <v>0</v>
      </c>
      <c r="C10" s="49" t="s">
        <v>275</v>
      </c>
      <c r="D10" s="49" t="s">
        <v>498</v>
      </c>
      <c r="E10" s="50" t="s">
        <v>277</v>
      </c>
      <c r="F10" s="51" t="s">
        <v>9</v>
      </c>
    </row>
    <row r="11" spans="1:6" s="16" customFormat="1">
      <c r="A11" s="92"/>
      <c r="B11" s="48"/>
      <c r="C11" s="52"/>
      <c r="D11" s="52"/>
      <c r="E11" s="50"/>
      <c r="F11" s="50"/>
    </row>
    <row r="12" spans="1:6" s="16" customFormat="1">
      <c r="A12" s="93"/>
      <c r="B12" s="54" t="s">
        <v>15</v>
      </c>
      <c r="C12" s="55"/>
      <c r="D12" s="55"/>
      <c r="E12" s="55"/>
      <c r="F12" s="56"/>
    </row>
    <row r="13" spans="1:6" s="16" customFormat="1">
      <c r="A13" s="95">
        <v>1</v>
      </c>
      <c r="B13" s="58" t="s">
        <v>577</v>
      </c>
      <c r="C13" s="56">
        <f>ปร.4.3พ!I21</f>
        <v>0</v>
      </c>
      <c r="D13" s="117">
        <v>1.07</v>
      </c>
      <c r="E13" s="56">
        <f>C13*D13</f>
        <v>0</v>
      </c>
      <c r="F13" s="59"/>
    </row>
    <row r="14" spans="1:6" s="16" customFormat="1">
      <c r="A14" s="95"/>
      <c r="B14" s="58" t="s">
        <v>578</v>
      </c>
      <c r="C14" s="56"/>
      <c r="D14" s="117"/>
      <c r="E14" s="56"/>
      <c r="F14" s="59"/>
    </row>
    <row r="15" spans="1:6" s="16" customFormat="1">
      <c r="A15" s="95"/>
      <c r="B15" s="58"/>
      <c r="C15" s="56"/>
      <c r="D15" s="117"/>
      <c r="E15" s="56"/>
      <c r="F15" s="59"/>
    </row>
    <row r="16" spans="1:6" s="16" customFormat="1">
      <c r="A16" s="95"/>
      <c r="B16" s="58"/>
      <c r="C16" s="56"/>
      <c r="D16" s="117"/>
      <c r="E16" s="56"/>
      <c r="F16" s="59"/>
    </row>
    <row r="17" spans="1:6" s="16" customFormat="1">
      <c r="A17" s="95"/>
      <c r="B17" s="58"/>
      <c r="C17" s="56"/>
      <c r="D17" s="117"/>
      <c r="E17" s="56"/>
      <c r="F17" s="56"/>
    </row>
    <row r="18" spans="1:6" s="16" customFormat="1">
      <c r="A18" s="97"/>
      <c r="B18" s="118"/>
      <c r="C18" s="99"/>
      <c r="D18" s="119"/>
      <c r="E18" s="99"/>
      <c r="F18" s="99"/>
    </row>
    <row r="19" spans="1:6" s="16" customFormat="1">
      <c r="A19" s="101"/>
      <c r="B19" s="102" t="s">
        <v>579</v>
      </c>
      <c r="C19" s="103">
        <f>SUM(C13:C17)</f>
        <v>0</v>
      </c>
      <c r="D19" s="120">
        <v>1.07</v>
      </c>
      <c r="E19" s="105">
        <f>SUM(E13:E17)</f>
        <v>0</v>
      </c>
      <c r="F19" s="103"/>
    </row>
    <row r="20" spans="1:6" s="16" customFormat="1" ht="21.75" thickBot="1">
      <c r="A20" s="121"/>
      <c r="B20" s="122" t="s">
        <v>282</v>
      </c>
      <c r="C20" s="123"/>
      <c r="D20" s="124"/>
      <c r="E20" s="125">
        <f>C19*D19</f>
        <v>0</v>
      </c>
      <c r="F20" s="125"/>
    </row>
    <row r="21" spans="1:6" s="16" customFormat="1" ht="21.75" thickTop="1">
      <c r="A21" s="87"/>
    </row>
    <row r="22" spans="1:6" s="16" customFormat="1">
      <c r="A22" s="83"/>
      <c r="B22" s="83"/>
      <c r="C22" s="83"/>
      <c r="D22" s="83"/>
      <c r="E22" s="83"/>
      <c r="F22" s="83"/>
    </row>
    <row r="23" spans="1:6" s="16" customFormat="1">
      <c r="A23" s="26"/>
      <c r="B23" s="26"/>
      <c r="C23" s="26"/>
      <c r="D23" s="26"/>
      <c r="E23" s="26"/>
      <c r="F23" s="26"/>
    </row>
    <row r="24" spans="1:6" s="16" customFormat="1">
      <c r="A24" s="83"/>
      <c r="B24" s="83"/>
      <c r="C24" s="83"/>
      <c r="D24" s="83"/>
      <c r="E24" s="83"/>
      <c r="F24" s="83"/>
    </row>
    <row r="25" spans="1:6" s="16" customFormat="1">
      <c r="A25" s="87"/>
      <c r="C25" s="85"/>
      <c r="D25" s="83"/>
      <c r="E25" s="115"/>
    </row>
    <row r="26" spans="1:6" s="16" customFormat="1">
      <c r="D26" s="83"/>
    </row>
    <row r="27" spans="1:6" s="16" customFormat="1">
      <c r="A27" s="85"/>
      <c r="C27" s="85"/>
      <c r="E27" s="84"/>
    </row>
    <row r="29" spans="1:6" s="16" customFormat="1"/>
    <row r="30" spans="1:6" s="16" customFormat="1">
      <c r="A30" s="84"/>
      <c r="C30" s="84"/>
    </row>
  </sheetData>
  <mergeCells count="8">
    <mergeCell ref="B20:D20"/>
    <mergeCell ref="A4:F4"/>
    <mergeCell ref="A10:A11"/>
    <mergeCell ref="B10:B11"/>
    <mergeCell ref="C10:C11"/>
    <mergeCell ref="D10:D11"/>
    <mergeCell ref="E10:E11"/>
    <mergeCell ref="F10:F11"/>
  </mergeCells>
  <pageMargins left="0.43307086614173229" right="0.23622047244094491" top="0.74803149606299213" bottom="0.74803149606299213" header="0.31496062992125984" footer="0.31496062992125984"/>
  <pageSetup paperSize="9" orientation="portrait" horizontalDpi="4294967293" r:id="rId1"/>
  <headerFooter>
    <oddHeader xml:space="preserve">&amp;R&amp;"TH Sarabun New,ธรรมดา"&amp;13แบบ ปร.5. (พ) ค่าใช้จ่ายพิเศษ  แผ่นที่ &amp;P จากจำนวน &amp;N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3"/>
  <sheetViews>
    <sheetView zoomScale="85" zoomScaleNormal="85" zoomScaleSheetLayoutView="100" zoomScalePageLayoutView="85" workbookViewId="0">
      <selection activeCell="B21" sqref="B21"/>
    </sheetView>
  </sheetViews>
  <sheetFormatPr defaultColWidth="9" defaultRowHeight="21"/>
  <cols>
    <col min="1" max="1" width="6.25" style="87" customWidth="1"/>
    <col min="2" max="2" width="47.25" style="16" customWidth="1"/>
    <col min="3" max="3" width="8.25" style="158" bestFit="1" customWidth="1"/>
    <col min="4" max="4" width="7" style="16" customWidth="1"/>
    <col min="5" max="5" width="10.875" style="16" customWidth="1"/>
    <col min="6" max="6" width="13.5" style="16" bestFit="1" customWidth="1"/>
    <col min="7" max="7" width="8.125" style="16" bestFit="1" customWidth="1"/>
    <col min="8" max="8" width="12.5" style="16" bestFit="1" customWidth="1"/>
    <col min="9" max="9" width="12.125" style="16" bestFit="1" customWidth="1"/>
    <col min="10" max="10" width="8.375" style="16" customWidth="1"/>
    <col min="11" max="11" width="9.125" style="16" customWidth="1"/>
    <col min="12" max="12" width="9" style="16"/>
    <col min="13" max="13" width="14.375" style="16" customWidth="1"/>
    <col min="14" max="16384" width="9" style="16"/>
  </cols>
  <sheetData>
    <row r="1" spans="1:13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3" s="16" customFormat="1">
      <c r="A2" s="130" t="s">
        <v>610</v>
      </c>
      <c r="B2" s="18"/>
      <c r="C2" s="18"/>
      <c r="D2" s="131"/>
      <c r="E2" s="131"/>
      <c r="F2" s="131"/>
      <c r="G2" s="131"/>
      <c r="H2" s="131"/>
      <c r="I2" s="131"/>
      <c r="J2" s="132"/>
    </row>
    <row r="3" spans="1:13" s="16" customFormat="1">
      <c r="A3" s="13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3" s="16" customFormat="1">
      <c r="A4" s="137" t="s">
        <v>612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3" s="16" customFormat="1">
      <c r="A5" s="130" t="s">
        <v>613</v>
      </c>
      <c r="B5" s="18"/>
      <c r="C5" s="18"/>
      <c r="D5" s="133"/>
      <c r="E5" s="134"/>
      <c r="F5" s="135"/>
      <c r="G5" s="18"/>
      <c r="H5" s="135"/>
      <c r="I5" s="18"/>
      <c r="J5" s="136"/>
    </row>
    <row r="6" spans="1:13" s="16" customFormat="1">
      <c r="A6" s="138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42" t="s">
        <v>8</v>
      </c>
      <c r="J6" s="52" t="s">
        <v>9</v>
      </c>
    </row>
    <row r="7" spans="1:13" s="16" customFormat="1">
      <c r="A7" s="92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50"/>
      <c r="J7" s="50"/>
    </row>
    <row r="8" spans="1:13" s="16" customFormat="1">
      <c r="A8" s="93"/>
      <c r="B8" s="54" t="s">
        <v>15</v>
      </c>
      <c r="C8" s="55"/>
      <c r="D8" s="145"/>
      <c r="E8" s="55"/>
      <c r="F8" s="55"/>
      <c r="G8" s="55"/>
      <c r="H8" s="55"/>
      <c r="I8" s="55"/>
      <c r="J8" s="146"/>
    </row>
    <row r="9" spans="1:13" s="16" customFormat="1">
      <c r="A9" s="147">
        <v>1</v>
      </c>
      <c r="B9" s="148" t="s">
        <v>521</v>
      </c>
      <c r="C9" s="103"/>
      <c r="D9" s="149"/>
      <c r="E9" s="103"/>
      <c r="F9" s="103"/>
      <c r="G9" s="103"/>
      <c r="H9" s="103"/>
      <c r="I9" s="103"/>
      <c r="J9" s="150"/>
    </row>
    <row r="10" spans="1:13" s="16" customFormat="1">
      <c r="A10" s="151"/>
      <c r="B10" s="152" t="s">
        <v>517</v>
      </c>
      <c r="C10" s="56">
        <v>1</v>
      </c>
      <c r="D10" s="153" t="s">
        <v>0</v>
      </c>
      <c r="E10" s="56"/>
      <c r="F10" s="56"/>
      <c r="G10" s="56"/>
      <c r="H10" s="56"/>
      <c r="I10" s="64"/>
      <c r="J10" s="56"/>
    </row>
    <row r="11" spans="1:13" s="16" customFormat="1">
      <c r="A11" s="151"/>
      <c r="B11" s="152" t="s">
        <v>518</v>
      </c>
      <c r="C11" s="56">
        <v>1</v>
      </c>
      <c r="D11" s="153" t="s">
        <v>0</v>
      </c>
      <c r="E11" s="56"/>
      <c r="F11" s="56"/>
      <c r="G11" s="56"/>
      <c r="H11" s="56"/>
      <c r="I11" s="64"/>
      <c r="J11" s="56"/>
    </row>
    <row r="12" spans="1:13" s="16" customFormat="1">
      <c r="A12" s="151"/>
      <c r="B12" s="152" t="s">
        <v>519</v>
      </c>
      <c r="C12" s="56">
        <v>1</v>
      </c>
      <c r="D12" s="153" t="s">
        <v>0</v>
      </c>
      <c r="E12" s="56"/>
      <c r="F12" s="56"/>
      <c r="G12" s="56"/>
      <c r="H12" s="56"/>
      <c r="I12" s="64"/>
      <c r="J12" s="56"/>
    </row>
    <row r="13" spans="1:13" s="16" customFormat="1">
      <c r="A13" s="151"/>
      <c r="B13" s="152" t="s">
        <v>520</v>
      </c>
      <c r="C13" s="56">
        <v>1</v>
      </c>
      <c r="D13" s="153" t="s">
        <v>0</v>
      </c>
      <c r="E13" s="56"/>
      <c r="F13" s="56"/>
      <c r="G13" s="56"/>
      <c r="H13" s="56"/>
      <c r="I13" s="64"/>
      <c r="J13" s="56"/>
    </row>
    <row r="14" spans="1:13" s="16" customFormat="1">
      <c r="A14" s="151"/>
      <c r="B14" s="152"/>
      <c r="C14" s="56"/>
      <c r="D14" s="153"/>
      <c r="E14" s="56"/>
      <c r="F14" s="56"/>
      <c r="G14" s="56"/>
      <c r="H14" s="56"/>
      <c r="I14" s="64"/>
      <c r="J14" s="56"/>
      <c r="M14" s="71"/>
    </row>
    <row r="15" spans="1:13" s="16" customFormat="1">
      <c r="A15" s="151"/>
      <c r="B15" s="152"/>
      <c r="C15" s="56"/>
      <c r="D15" s="153"/>
      <c r="E15" s="56"/>
      <c r="F15" s="56"/>
      <c r="G15" s="56"/>
      <c r="H15" s="56"/>
      <c r="I15" s="64"/>
      <c r="J15" s="56"/>
    </row>
    <row r="16" spans="1:13" s="16" customFormat="1">
      <c r="A16" s="151"/>
      <c r="B16" s="152"/>
      <c r="C16" s="56"/>
      <c r="D16" s="153"/>
      <c r="E16" s="56"/>
      <c r="F16" s="56"/>
      <c r="G16" s="56"/>
      <c r="H16" s="56"/>
      <c r="I16" s="64"/>
      <c r="J16" s="56"/>
    </row>
    <row r="17" spans="1:13" s="16" customFormat="1">
      <c r="A17" s="151"/>
      <c r="B17" s="152"/>
      <c r="C17" s="56"/>
      <c r="D17" s="153"/>
      <c r="E17" s="56"/>
      <c r="F17" s="56"/>
      <c r="G17" s="56"/>
      <c r="H17" s="56"/>
      <c r="I17" s="64"/>
      <c r="J17" s="56"/>
    </row>
    <row r="18" spans="1:13" s="16" customFormat="1">
      <c r="A18" s="151"/>
      <c r="B18" s="152"/>
      <c r="C18" s="56"/>
      <c r="D18" s="153"/>
      <c r="E18" s="56"/>
      <c r="F18" s="56"/>
      <c r="G18" s="56"/>
      <c r="H18" s="56"/>
      <c r="I18" s="64"/>
      <c r="J18" s="56"/>
    </row>
    <row r="19" spans="1:13" s="16" customFormat="1">
      <c r="A19" s="151"/>
      <c r="B19" s="152"/>
      <c r="C19" s="56"/>
      <c r="D19" s="153"/>
      <c r="E19" s="56"/>
      <c r="F19" s="56"/>
      <c r="G19" s="56"/>
      <c r="H19" s="56"/>
      <c r="I19" s="64"/>
      <c r="J19" s="56"/>
    </row>
    <row r="20" spans="1:13" s="16" customFormat="1">
      <c r="A20" s="151"/>
      <c r="B20" s="152"/>
      <c r="C20" s="56"/>
      <c r="D20" s="153"/>
      <c r="E20" s="56"/>
      <c r="F20" s="56"/>
      <c r="G20" s="56"/>
      <c r="H20" s="56"/>
      <c r="I20" s="64"/>
      <c r="J20" s="56"/>
    </row>
    <row r="21" spans="1:13" s="16" customFormat="1">
      <c r="A21" s="151"/>
      <c r="B21" s="152"/>
      <c r="C21" s="56"/>
      <c r="D21" s="153"/>
      <c r="E21" s="56"/>
      <c r="F21" s="56"/>
      <c r="G21" s="56"/>
      <c r="H21" s="56"/>
      <c r="I21" s="64"/>
      <c r="J21" s="56"/>
    </row>
    <row r="22" spans="1:13" s="16" customFormat="1">
      <c r="A22" s="151"/>
      <c r="B22" s="152"/>
      <c r="C22" s="56"/>
      <c r="D22" s="153"/>
      <c r="E22" s="56"/>
      <c r="F22" s="56"/>
      <c r="G22" s="56"/>
      <c r="H22" s="56"/>
      <c r="I22" s="64"/>
      <c r="J22" s="56"/>
    </row>
    <row r="23" spans="1:13" s="16" customFormat="1">
      <c r="A23" s="151"/>
      <c r="B23" s="152"/>
      <c r="C23" s="56"/>
      <c r="D23" s="153"/>
      <c r="E23" s="56"/>
      <c r="F23" s="56"/>
      <c r="G23" s="56"/>
      <c r="H23" s="56"/>
      <c r="I23" s="64"/>
      <c r="J23" s="56"/>
    </row>
    <row r="24" spans="1:13" s="16" customFormat="1">
      <c r="A24" s="151"/>
      <c r="B24" s="152"/>
      <c r="C24" s="56"/>
      <c r="D24" s="153"/>
      <c r="E24" s="56"/>
      <c r="F24" s="56"/>
      <c r="G24" s="56"/>
      <c r="H24" s="56"/>
      <c r="I24" s="64"/>
      <c r="J24" s="56"/>
    </row>
    <row r="25" spans="1:13" s="16" customFormat="1">
      <c r="A25" s="151"/>
      <c r="B25" s="154"/>
      <c r="C25" s="56"/>
      <c r="D25" s="153"/>
      <c r="E25" s="56"/>
      <c r="F25" s="56"/>
      <c r="G25" s="56"/>
      <c r="H25" s="56"/>
      <c r="I25" s="64"/>
      <c r="J25" s="56"/>
    </row>
    <row r="26" spans="1:13" s="16" customFormat="1">
      <c r="A26" s="151"/>
      <c r="B26" s="155"/>
      <c r="C26" s="56"/>
      <c r="D26" s="153"/>
      <c r="E26" s="56"/>
      <c r="F26" s="56"/>
      <c r="G26" s="56"/>
      <c r="H26" s="56"/>
      <c r="I26" s="64"/>
      <c r="J26" s="56"/>
    </row>
    <row r="27" spans="1:13" s="16" customFormat="1">
      <c r="A27" s="106"/>
      <c r="B27" s="156" t="s">
        <v>20</v>
      </c>
      <c r="C27" s="110"/>
      <c r="D27" s="157"/>
      <c r="E27" s="110"/>
      <c r="F27" s="110">
        <f>SUM(F10:F14)</f>
        <v>0</v>
      </c>
      <c r="G27" s="110"/>
      <c r="H27" s="110">
        <f>SUM(H10:H14)</f>
        <v>0</v>
      </c>
      <c r="I27" s="110">
        <f>H27+F27</f>
        <v>0</v>
      </c>
      <c r="J27" s="110"/>
      <c r="M27" s="71">
        <f>SUM(I10:I14)</f>
        <v>0</v>
      </c>
    </row>
    <row r="133" spans="1:4" s="16" customFormat="1">
      <c r="A133" s="87"/>
      <c r="C133" s="158"/>
      <c r="D133" s="159"/>
    </row>
  </sheetData>
  <mergeCells count="10">
    <mergeCell ref="A1:J1"/>
    <mergeCell ref="I6:I7"/>
    <mergeCell ref="J6:J7"/>
    <mergeCell ref="A6:A7"/>
    <mergeCell ref="B6:B7"/>
    <mergeCell ref="C6:C7"/>
    <mergeCell ref="D6:D7"/>
    <mergeCell ref="E6:F6"/>
    <mergeCell ref="G6:H6"/>
    <mergeCell ref="J2:J5"/>
  </mergeCells>
  <printOptions horizontalCentered="1"/>
  <pageMargins left="0.43307086614173229" right="0.23622047244094491" top="0.59055118110236227" bottom="0.31496062992125984" header="0.31496062992125984" footer="0.31496062992125984"/>
  <pageSetup paperSize="9" scale="95" orientation="landscape" horizontalDpi="4294967293" r:id="rId1"/>
  <headerFooter>
    <oddHeader xml:space="preserve">&amp;R&amp;"TH Sarabun New,ธรรมดา"&amp;12แบบ ปร.4 (ก) สรุปหมวดงานก่อสร้าง แผ่นที่ &amp;P จากจำนวน &amp;N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81"/>
  <sheetViews>
    <sheetView zoomScaleNormal="100" zoomScaleSheetLayoutView="85" zoomScalePageLayoutView="85" workbookViewId="0">
      <selection sqref="A1:XFD1048576"/>
    </sheetView>
  </sheetViews>
  <sheetFormatPr defaultColWidth="9" defaultRowHeight="21"/>
  <cols>
    <col min="1" max="1" width="6.25" style="87" customWidth="1"/>
    <col min="2" max="2" width="53.125" style="16" customWidth="1"/>
    <col min="3" max="3" width="15" style="158" bestFit="1" customWidth="1"/>
    <col min="4" max="4" width="7" style="16" customWidth="1"/>
    <col min="5" max="5" width="9.75" style="16" customWidth="1"/>
    <col min="6" max="6" width="13" style="16" bestFit="1" customWidth="1"/>
    <col min="7" max="7" width="9.25" style="16" bestFit="1" customWidth="1"/>
    <col min="8" max="8" width="11.625" style="16" customWidth="1"/>
    <col min="9" max="9" width="12.75" style="16" customWidth="1"/>
    <col min="10" max="10" width="8.375" style="16" customWidth="1"/>
    <col min="11" max="11" width="12.25" style="16" bestFit="1" customWidth="1"/>
    <col min="12" max="12" width="14.375" style="16" customWidth="1"/>
    <col min="13" max="13" width="9.875" style="16" bestFit="1" customWidth="1"/>
    <col min="14" max="14" width="16.5" style="16" bestFit="1" customWidth="1"/>
    <col min="15" max="16384" width="9" style="16"/>
  </cols>
  <sheetData>
    <row r="1" spans="1:10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s="16" customFormat="1">
      <c r="A2" s="160" t="s">
        <v>614</v>
      </c>
      <c r="B2" s="18"/>
      <c r="C2" s="18"/>
      <c r="D2" s="131"/>
      <c r="E2" s="131"/>
      <c r="F2" s="131"/>
      <c r="G2" s="131"/>
      <c r="H2" s="131"/>
      <c r="I2" s="131"/>
      <c r="J2" s="136"/>
    </row>
    <row r="3" spans="1:10" s="16" customForma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0" s="16" customFormat="1">
      <c r="A4" s="161" t="s">
        <v>615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0" s="16" customFormat="1">
      <c r="A5" s="160" t="s">
        <v>613</v>
      </c>
      <c r="B5" s="18"/>
      <c r="C5" s="18"/>
      <c r="D5" s="133"/>
      <c r="E5" s="134"/>
      <c r="F5" s="135"/>
      <c r="G5" s="18"/>
      <c r="H5" s="135"/>
      <c r="I5" s="18"/>
      <c r="J5" s="136"/>
    </row>
    <row r="6" spans="1:10" s="16" customFormat="1">
      <c r="A6" s="162" t="s">
        <v>4</v>
      </c>
      <c r="B6" s="139" t="s">
        <v>0</v>
      </c>
      <c r="C6" s="52" t="s">
        <v>5</v>
      </c>
      <c r="D6" s="140" t="s">
        <v>1</v>
      </c>
      <c r="E6" s="141" t="s">
        <v>6</v>
      </c>
      <c r="F6" s="141"/>
      <c r="G6" s="141" t="s">
        <v>7</v>
      </c>
      <c r="H6" s="141"/>
      <c r="I6" s="163" t="s">
        <v>8</v>
      </c>
      <c r="J6" s="164" t="s">
        <v>9</v>
      </c>
    </row>
    <row r="7" spans="1:10" s="16" customFormat="1">
      <c r="A7" s="165"/>
      <c r="B7" s="48"/>
      <c r="C7" s="51"/>
      <c r="D7" s="143"/>
      <c r="E7" s="144" t="s">
        <v>14</v>
      </c>
      <c r="F7" s="144" t="s">
        <v>10</v>
      </c>
      <c r="G7" s="144" t="s">
        <v>14</v>
      </c>
      <c r="H7" s="144" t="s">
        <v>10</v>
      </c>
      <c r="I7" s="166"/>
      <c r="J7" s="167"/>
    </row>
    <row r="8" spans="1:10" s="16" customFormat="1">
      <c r="A8" s="168">
        <v>1.1000000000000001</v>
      </c>
      <c r="B8" s="152" t="s">
        <v>397</v>
      </c>
      <c r="C8" s="56"/>
      <c r="D8" s="153"/>
      <c r="E8" s="56"/>
      <c r="F8" s="56"/>
      <c r="G8" s="56"/>
      <c r="H8" s="56"/>
      <c r="I8" s="169"/>
      <c r="J8" s="170"/>
    </row>
    <row r="9" spans="1:10" s="16" customFormat="1">
      <c r="A9" s="171"/>
      <c r="B9" s="172" t="s">
        <v>424</v>
      </c>
      <c r="C9" s="56">
        <v>1</v>
      </c>
      <c r="D9" s="153" t="s">
        <v>0</v>
      </c>
      <c r="E9" s="56"/>
      <c r="F9" s="56"/>
      <c r="G9" s="56"/>
      <c r="H9" s="56"/>
      <c r="I9" s="169"/>
      <c r="J9" s="170"/>
    </row>
    <row r="10" spans="1:10" s="16" customFormat="1">
      <c r="A10" s="171"/>
      <c r="B10" s="172" t="s">
        <v>496</v>
      </c>
      <c r="C10" s="56">
        <v>1</v>
      </c>
      <c r="D10" s="153" t="s">
        <v>0</v>
      </c>
      <c r="E10" s="56"/>
      <c r="F10" s="56"/>
      <c r="G10" s="56"/>
      <c r="H10" s="56"/>
      <c r="I10" s="169"/>
      <c r="J10" s="170"/>
    </row>
    <row r="11" spans="1:10" s="16" customFormat="1">
      <c r="A11" s="171"/>
      <c r="B11" s="152" t="s">
        <v>425</v>
      </c>
      <c r="C11" s="56">
        <v>1</v>
      </c>
      <c r="D11" s="153" t="s">
        <v>0</v>
      </c>
      <c r="E11" s="56"/>
      <c r="F11" s="56"/>
      <c r="G11" s="56"/>
      <c r="H11" s="56"/>
      <c r="I11" s="169"/>
      <c r="J11" s="170"/>
    </row>
    <row r="12" spans="1:10" s="16" customFormat="1">
      <c r="A12" s="171"/>
      <c r="B12" s="172" t="s">
        <v>426</v>
      </c>
      <c r="C12" s="56">
        <v>1</v>
      </c>
      <c r="D12" s="153" t="s">
        <v>0</v>
      </c>
      <c r="E12" s="56"/>
      <c r="F12" s="56"/>
      <c r="G12" s="56"/>
      <c r="H12" s="56"/>
      <c r="I12" s="169"/>
      <c r="J12" s="170"/>
    </row>
    <row r="13" spans="1:10" s="16" customFormat="1">
      <c r="A13" s="171"/>
      <c r="B13" s="172"/>
      <c r="C13" s="56"/>
      <c r="D13" s="153"/>
      <c r="E13" s="56"/>
      <c r="F13" s="56"/>
      <c r="G13" s="56"/>
      <c r="H13" s="56"/>
      <c r="I13" s="169"/>
      <c r="J13" s="170"/>
    </row>
    <row r="14" spans="1:10" s="16" customFormat="1">
      <c r="A14" s="171"/>
      <c r="B14" s="63"/>
      <c r="C14" s="56"/>
      <c r="D14" s="153"/>
      <c r="E14" s="56"/>
      <c r="F14" s="56"/>
      <c r="G14" s="56"/>
      <c r="H14" s="56"/>
      <c r="I14" s="169"/>
      <c r="J14" s="170"/>
    </row>
    <row r="15" spans="1:10" s="16" customFormat="1">
      <c r="A15" s="171"/>
      <c r="B15" s="155"/>
      <c r="C15" s="56"/>
      <c r="D15" s="153"/>
      <c r="E15" s="56"/>
      <c r="F15" s="56"/>
      <c r="G15" s="56"/>
      <c r="H15" s="56"/>
      <c r="I15" s="169"/>
      <c r="J15" s="170"/>
    </row>
    <row r="16" spans="1:10" s="16" customFormat="1">
      <c r="A16" s="171"/>
      <c r="B16" s="155"/>
      <c r="C16" s="56"/>
      <c r="D16" s="153"/>
      <c r="E16" s="56"/>
      <c r="F16" s="56"/>
      <c r="G16" s="56"/>
      <c r="H16" s="56"/>
      <c r="I16" s="169"/>
      <c r="J16" s="170"/>
    </row>
    <row r="17" spans="1:13" s="16" customFormat="1">
      <c r="A17" s="171"/>
      <c r="B17" s="155"/>
      <c r="C17" s="56"/>
      <c r="D17" s="153"/>
      <c r="E17" s="56"/>
      <c r="F17" s="56"/>
      <c r="G17" s="56"/>
      <c r="H17" s="56"/>
      <c r="I17" s="169"/>
      <c r="J17" s="170"/>
    </row>
    <row r="18" spans="1:13" s="16" customFormat="1">
      <c r="A18" s="171"/>
      <c r="B18" s="155"/>
      <c r="C18" s="56"/>
      <c r="D18" s="153"/>
      <c r="E18" s="56"/>
      <c r="F18" s="56"/>
      <c r="G18" s="56"/>
      <c r="H18" s="56"/>
      <c r="I18" s="169"/>
      <c r="J18" s="170"/>
    </row>
    <row r="19" spans="1:13" s="16" customFormat="1">
      <c r="A19" s="171"/>
      <c r="B19" s="155"/>
      <c r="C19" s="56"/>
      <c r="D19" s="153"/>
      <c r="E19" s="56"/>
      <c r="F19" s="56"/>
      <c r="G19" s="56"/>
      <c r="H19" s="56"/>
      <c r="I19" s="169"/>
      <c r="J19" s="170"/>
    </row>
    <row r="20" spans="1:13" s="16" customFormat="1">
      <c r="A20" s="173"/>
      <c r="B20" s="155"/>
      <c r="C20" s="56"/>
      <c r="D20" s="153"/>
      <c r="E20" s="56"/>
      <c r="F20" s="56"/>
      <c r="G20" s="56"/>
      <c r="H20" s="56"/>
      <c r="I20" s="169"/>
      <c r="J20" s="170"/>
    </row>
    <row r="21" spans="1:13" s="16" customFormat="1">
      <c r="A21" s="174"/>
      <c r="B21" s="156" t="s">
        <v>195</v>
      </c>
      <c r="C21" s="175"/>
      <c r="D21" s="176"/>
      <c r="E21" s="175"/>
      <c r="F21" s="110"/>
      <c r="G21" s="175"/>
      <c r="H21" s="110"/>
      <c r="I21" s="177"/>
      <c r="J21" s="178"/>
    </row>
    <row r="22" spans="1:13" s="16" customFormat="1">
      <c r="A22" s="179" t="s">
        <v>428</v>
      </c>
      <c r="B22" s="180" t="s">
        <v>234</v>
      </c>
      <c r="C22" s="103"/>
      <c r="D22" s="149"/>
      <c r="E22" s="103"/>
      <c r="F22" s="103"/>
      <c r="G22" s="103"/>
      <c r="H22" s="103"/>
      <c r="I22" s="103"/>
      <c r="J22" s="103"/>
    </row>
    <row r="23" spans="1:13" s="16" customFormat="1">
      <c r="A23" s="181"/>
      <c r="B23" s="182" t="s">
        <v>197</v>
      </c>
      <c r="C23" s="56">
        <v>1650</v>
      </c>
      <c r="D23" s="153" t="s">
        <v>23</v>
      </c>
      <c r="E23" s="56"/>
      <c r="F23" s="56"/>
      <c r="G23" s="56"/>
      <c r="H23" s="56"/>
      <c r="I23" s="56"/>
      <c r="J23" s="56"/>
    </row>
    <row r="24" spans="1:13" s="16" customFormat="1">
      <c r="A24" s="181"/>
      <c r="B24" s="183" t="s">
        <v>196</v>
      </c>
      <c r="C24" s="56">
        <v>1226.21</v>
      </c>
      <c r="D24" s="153" t="s">
        <v>22</v>
      </c>
      <c r="E24" s="56"/>
      <c r="F24" s="56"/>
      <c r="G24" s="56"/>
      <c r="H24" s="56"/>
      <c r="I24" s="56"/>
      <c r="J24" s="56"/>
      <c r="L24" s="71">
        <f>I24/2</f>
        <v>0</v>
      </c>
    </row>
    <row r="25" spans="1:13" s="16" customFormat="1">
      <c r="A25" s="181"/>
      <c r="B25" s="182" t="s">
        <v>539</v>
      </c>
      <c r="C25" s="56">
        <v>2</v>
      </c>
      <c r="D25" s="153" t="s">
        <v>172</v>
      </c>
      <c r="E25" s="56"/>
      <c r="F25" s="56"/>
      <c r="G25" s="56"/>
      <c r="H25" s="56"/>
      <c r="I25" s="56"/>
      <c r="J25" s="56"/>
    </row>
    <row r="26" spans="1:13" s="16" customFormat="1">
      <c r="A26" s="184"/>
      <c r="B26" s="185"/>
      <c r="C26" s="186"/>
      <c r="D26" s="187"/>
      <c r="E26" s="186"/>
      <c r="F26" s="186"/>
      <c r="G26" s="186"/>
      <c r="H26" s="186"/>
      <c r="I26" s="186"/>
      <c r="J26" s="186"/>
    </row>
    <row r="27" spans="1:13" s="188" customFormat="1">
      <c r="A27" s="106"/>
      <c r="B27" s="156" t="s">
        <v>229</v>
      </c>
      <c r="C27" s="110"/>
      <c r="D27" s="157"/>
      <c r="E27" s="110"/>
      <c r="F27" s="110"/>
      <c r="G27" s="110"/>
      <c r="H27" s="110"/>
      <c r="I27" s="110"/>
      <c r="J27" s="110"/>
    </row>
    <row r="28" spans="1:13" s="16" customFormat="1">
      <c r="A28" s="179" t="s">
        <v>427</v>
      </c>
      <c r="B28" s="180" t="s">
        <v>497</v>
      </c>
      <c r="C28" s="103"/>
      <c r="D28" s="149"/>
      <c r="E28" s="103"/>
      <c r="F28" s="103"/>
      <c r="G28" s="103"/>
      <c r="H28" s="103"/>
      <c r="I28" s="103"/>
      <c r="J28" s="103"/>
      <c r="L28" s="16" t="s">
        <v>538</v>
      </c>
    </row>
    <row r="29" spans="1:13" s="16" customFormat="1">
      <c r="A29" s="181"/>
      <c r="B29" s="182" t="s">
        <v>503</v>
      </c>
      <c r="C29" s="56">
        <v>228</v>
      </c>
      <c r="D29" s="153" t="s">
        <v>21</v>
      </c>
      <c r="E29" s="56"/>
      <c r="F29" s="56"/>
      <c r="G29" s="56"/>
      <c r="H29" s="56"/>
      <c r="I29" s="56"/>
      <c r="J29" s="56"/>
      <c r="K29" s="71"/>
      <c r="L29" s="16">
        <v>50</v>
      </c>
      <c r="M29" s="71">
        <f>I29*0.5</f>
        <v>0</v>
      </c>
    </row>
    <row r="30" spans="1:13" s="16" customFormat="1">
      <c r="A30" s="181"/>
      <c r="B30" s="182" t="s">
        <v>198</v>
      </c>
      <c r="C30" s="56">
        <v>228</v>
      </c>
      <c r="D30" s="153" t="s">
        <v>21</v>
      </c>
      <c r="E30" s="56"/>
      <c r="F30" s="56"/>
      <c r="G30" s="56"/>
      <c r="H30" s="56"/>
      <c r="I30" s="56"/>
      <c r="J30" s="56"/>
      <c r="K30" s="71"/>
      <c r="L30" s="16">
        <v>100</v>
      </c>
      <c r="M30" s="71">
        <f>I29*0.5</f>
        <v>0</v>
      </c>
    </row>
    <row r="31" spans="1:13" s="16" customFormat="1">
      <c r="A31" s="181"/>
      <c r="B31" s="182" t="s">
        <v>199</v>
      </c>
      <c r="C31" s="56">
        <v>228</v>
      </c>
      <c r="D31" s="153" t="s">
        <v>21</v>
      </c>
      <c r="E31" s="56"/>
      <c r="F31" s="56"/>
      <c r="G31" s="56"/>
      <c r="H31" s="56"/>
      <c r="I31" s="56"/>
      <c r="J31" s="56"/>
      <c r="K31" s="71"/>
    </row>
    <row r="32" spans="1:13" s="16" customFormat="1">
      <c r="A32" s="181"/>
      <c r="B32" s="182" t="s">
        <v>200</v>
      </c>
      <c r="C32" s="56">
        <v>1</v>
      </c>
      <c r="D32" s="153" t="s">
        <v>21</v>
      </c>
      <c r="E32" s="56"/>
      <c r="F32" s="56"/>
      <c r="G32" s="56"/>
      <c r="H32" s="56"/>
      <c r="I32" s="56"/>
      <c r="J32" s="56"/>
      <c r="K32" s="71"/>
    </row>
    <row r="33" spans="1:14" s="16" customFormat="1">
      <c r="A33" s="181"/>
      <c r="B33" s="183" t="s">
        <v>201</v>
      </c>
      <c r="C33" s="56">
        <v>159.79</v>
      </c>
      <c r="D33" s="153" t="s">
        <v>22</v>
      </c>
      <c r="E33" s="56"/>
      <c r="F33" s="56"/>
      <c r="G33" s="56"/>
      <c r="H33" s="56"/>
      <c r="I33" s="56"/>
      <c r="J33" s="56"/>
      <c r="K33" s="71"/>
      <c r="L33" s="16">
        <v>100</v>
      </c>
      <c r="M33" s="16">
        <f>470+91</f>
        <v>561</v>
      </c>
      <c r="N33" s="71">
        <f t="shared" ref="N33:N34" si="0">M33*L33</f>
        <v>56100</v>
      </c>
    </row>
    <row r="34" spans="1:14" s="16" customFormat="1">
      <c r="A34" s="181"/>
      <c r="B34" s="183" t="s">
        <v>202</v>
      </c>
      <c r="C34" s="56">
        <v>38.82</v>
      </c>
      <c r="D34" s="153" t="s">
        <v>22</v>
      </c>
      <c r="E34" s="56"/>
      <c r="F34" s="56"/>
      <c r="G34" s="56"/>
      <c r="H34" s="56"/>
      <c r="I34" s="56"/>
      <c r="J34" s="56"/>
      <c r="K34" s="71"/>
      <c r="N34" s="71">
        <f t="shared" si="0"/>
        <v>0</v>
      </c>
    </row>
    <row r="35" spans="1:14" s="16" customFormat="1">
      <c r="A35" s="181"/>
      <c r="B35" s="183" t="s">
        <v>203</v>
      </c>
      <c r="C35" s="56">
        <v>2485</v>
      </c>
      <c r="D35" s="153" t="s">
        <v>22</v>
      </c>
      <c r="E35" s="56"/>
      <c r="F35" s="56"/>
      <c r="G35" s="56"/>
      <c r="H35" s="56"/>
      <c r="I35" s="56"/>
      <c r="J35" s="56"/>
      <c r="K35" s="71"/>
      <c r="L35" s="16">
        <v>1200</v>
      </c>
      <c r="M35" s="71">
        <f>E35+G35</f>
        <v>0</v>
      </c>
      <c r="N35" s="71">
        <f>M35*L35</f>
        <v>0</v>
      </c>
    </row>
    <row r="36" spans="1:14" s="16" customFormat="1">
      <c r="A36" s="181"/>
      <c r="B36" s="183" t="s">
        <v>204</v>
      </c>
      <c r="C36" s="56">
        <v>1234.8</v>
      </c>
      <c r="D36" s="153" t="s">
        <v>22</v>
      </c>
      <c r="E36" s="56"/>
      <c r="F36" s="56"/>
      <c r="G36" s="56"/>
      <c r="H36" s="56"/>
      <c r="I36" s="56"/>
      <c r="J36" s="56"/>
      <c r="K36" s="71"/>
      <c r="L36" s="16">
        <v>200</v>
      </c>
      <c r="M36" s="16">
        <v>2305.1</v>
      </c>
      <c r="N36" s="71">
        <f>M36*L36</f>
        <v>461020</v>
      </c>
    </row>
    <row r="37" spans="1:14" s="190" customFormat="1">
      <c r="A37" s="181"/>
      <c r="B37" s="182" t="s">
        <v>206</v>
      </c>
      <c r="C37" s="56">
        <v>3602.44</v>
      </c>
      <c r="D37" s="153" t="s">
        <v>23</v>
      </c>
      <c r="E37" s="56"/>
      <c r="F37" s="56"/>
      <c r="G37" s="56"/>
      <c r="H37" s="56"/>
      <c r="I37" s="56"/>
      <c r="J37" s="56"/>
      <c r="K37" s="189"/>
      <c r="L37" s="189">
        <f>I36/7</f>
        <v>0</v>
      </c>
      <c r="M37" s="190" t="s">
        <v>540</v>
      </c>
    </row>
    <row r="38" spans="1:14" s="190" customFormat="1">
      <c r="A38" s="181"/>
      <c r="B38" s="182" t="s">
        <v>207</v>
      </c>
      <c r="C38" s="56">
        <f>C37*0.3</f>
        <v>1080.732</v>
      </c>
      <c r="D38" s="153" t="s">
        <v>25</v>
      </c>
      <c r="E38" s="56"/>
      <c r="F38" s="56"/>
      <c r="G38" s="56"/>
      <c r="H38" s="56"/>
      <c r="I38" s="56"/>
      <c r="J38" s="56"/>
      <c r="K38" s="189"/>
    </row>
    <row r="39" spans="1:14" s="16" customFormat="1">
      <c r="A39" s="181"/>
      <c r="B39" s="182" t="s">
        <v>208</v>
      </c>
      <c r="C39" s="56">
        <v>3612</v>
      </c>
      <c r="D39" s="153" t="s">
        <v>21</v>
      </c>
      <c r="E39" s="56"/>
      <c r="F39" s="56"/>
      <c r="G39" s="56"/>
      <c r="H39" s="56"/>
      <c r="I39" s="56"/>
      <c r="J39" s="56"/>
      <c r="K39" s="71"/>
      <c r="L39" s="16" t="s">
        <v>541</v>
      </c>
      <c r="M39" s="71">
        <f>100*M35</f>
        <v>0</v>
      </c>
    </row>
    <row r="40" spans="1:14" s="16" customFormat="1">
      <c r="A40" s="181"/>
      <c r="B40" s="182" t="s">
        <v>209</v>
      </c>
      <c r="C40" s="56">
        <v>7197.24</v>
      </c>
      <c r="D40" s="153" t="s">
        <v>23</v>
      </c>
      <c r="E40" s="56"/>
      <c r="F40" s="56"/>
      <c r="G40" s="56"/>
      <c r="H40" s="56"/>
      <c r="I40" s="56"/>
      <c r="J40" s="56"/>
      <c r="K40" s="71"/>
      <c r="L40" s="16" t="s">
        <v>542</v>
      </c>
      <c r="M40" s="71">
        <f>M35*50</f>
        <v>0</v>
      </c>
    </row>
    <row r="41" spans="1:14" s="16" customFormat="1">
      <c r="A41" s="181"/>
      <c r="B41" s="182" t="s">
        <v>205</v>
      </c>
      <c r="C41" s="56">
        <f>C40*0.25</f>
        <v>1799.31</v>
      </c>
      <c r="D41" s="153" t="s">
        <v>24</v>
      </c>
      <c r="E41" s="56"/>
      <c r="F41" s="56"/>
      <c r="G41" s="56"/>
      <c r="H41" s="56"/>
      <c r="I41" s="56"/>
      <c r="J41" s="56"/>
      <c r="K41" s="71"/>
    </row>
    <row r="42" spans="1:14" s="16" customFormat="1">
      <c r="A42" s="181"/>
      <c r="B42" s="182" t="s">
        <v>210</v>
      </c>
      <c r="C42" s="56">
        <v>12514.97</v>
      </c>
      <c r="D42" s="153" t="s">
        <v>24</v>
      </c>
      <c r="E42" s="56"/>
      <c r="F42" s="56"/>
      <c r="G42" s="56"/>
      <c r="H42" s="56"/>
      <c r="I42" s="56"/>
      <c r="J42" s="56"/>
      <c r="K42" s="71"/>
      <c r="L42" s="71"/>
      <c r="M42" s="71">
        <f>SUM(I37:I40)</f>
        <v>0</v>
      </c>
      <c r="N42" s="71">
        <f>M42/8</f>
        <v>0</v>
      </c>
    </row>
    <row r="43" spans="1:14" s="16" customFormat="1">
      <c r="A43" s="181"/>
      <c r="B43" s="182" t="s">
        <v>211</v>
      </c>
      <c r="C43" s="56">
        <v>12715.29</v>
      </c>
      <c r="D43" s="153" t="s">
        <v>24</v>
      </c>
      <c r="E43" s="56"/>
      <c r="F43" s="56"/>
      <c r="G43" s="56"/>
      <c r="H43" s="56"/>
      <c r="I43" s="56"/>
      <c r="J43" s="56"/>
      <c r="K43" s="71"/>
    </row>
    <row r="44" spans="1:14" s="16" customFormat="1">
      <c r="A44" s="181"/>
      <c r="B44" s="182" t="s">
        <v>212</v>
      </c>
      <c r="C44" s="56">
        <v>54851.64</v>
      </c>
      <c r="D44" s="153" t="s">
        <v>24</v>
      </c>
      <c r="E44" s="56"/>
      <c r="F44" s="56"/>
      <c r="G44" s="56"/>
      <c r="H44" s="56"/>
      <c r="I44" s="56"/>
      <c r="J44" s="56"/>
      <c r="K44" s="71"/>
    </row>
    <row r="45" spans="1:14" s="16" customFormat="1">
      <c r="A45" s="181"/>
      <c r="B45" s="182" t="s">
        <v>213</v>
      </c>
      <c r="C45" s="56">
        <v>33204.559999999998</v>
      </c>
      <c r="D45" s="153" t="s">
        <v>24</v>
      </c>
      <c r="E45" s="56"/>
      <c r="F45" s="56"/>
      <c r="G45" s="56"/>
      <c r="H45" s="56"/>
      <c r="I45" s="56"/>
      <c r="J45" s="56"/>
      <c r="K45" s="71"/>
    </row>
    <row r="46" spans="1:14" s="16" customFormat="1">
      <c r="A46" s="181"/>
      <c r="B46" s="182" t="s">
        <v>214</v>
      </c>
      <c r="C46" s="56">
        <v>90663.57</v>
      </c>
      <c r="D46" s="153" t="s">
        <v>24</v>
      </c>
      <c r="E46" s="56"/>
      <c r="F46" s="56"/>
      <c r="G46" s="56"/>
      <c r="H46" s="56"/>
      <c r="I46" s="56"/>
      <c r="J46" s="56"/>
      <c r="K46" s="71"/>
      <c r="L46" s="71"/>
    </row>
    <row r="47" spans="1:14" s="16" customFormat="1">
      <c r="A47" s="181"/>
      <c r="B47" s="182" t="s">
        <v>215</v>
      </c>
      <c r="C47" s="56">
        <v>78706.47</v>
      </c>
      <c r="D47" s="153" t="s">
        <v>24</v>
      </c>
      <c r="E47" s="56"/>
      <c r="F47" s="56"/>
      <c r="G47" s="56"/>
      <c r="H47" s="56"/>
      <c r="I47" s="56"/>
      <c r="J47" s="56"/>
      <c r="K47" s="71"/>
      <c r="L47" s="71"/>
    </row>
    <row r="48" spans="1:14" s="16" customFormat="1">
      <c r="A48" s="181"/>
      <c r="B48" s="182" t="s">
        <v>216</v>
      </c>
      <c r="C48" s="56">
        <f>SUM(C42:C47)*0.03</f>
        <v>8479.6949999999997</v>
      </c>
      <c r="D48" s="153" t="s">
        <v>24</v>
      </c>
      <c r="E48" s="56"/>
      <c r="F48" s="56"/>
      <c r="G48" s="56"/>
      <c r="H48" s="56"/>
      <c r="I48" s="56"/>
      <c r="J48" s="56"/>
      <c r="K48" s="71"/>
      <c r="L48" s="71"/>
    </row>
    <row r="49" spans="1:12" s="16" customFormat="1">
      <c r="A49" s="181"/>
      <c r="B49" s="182" t="s">
        <v>228</v>
      </c>
      <c r="C49" s="56">
        <v>14.09</v>
      </c>
      <c r="D49" s="153" t="s">
        <v>2</v>
      </c>
      <c r="E49" s="56"/>
      <c r="F49" s="56"/>
      <c r="G49" s="56"/>
      <c r="H49" s="56"/>
      <c r="I49" s="56"/>
      <c r="J49" s="56"/>
      <c r="K49" s="71"/>
    </row>
    <row r="50" spans="1:12" s="16" customFormat="1">
      <c r="A50" s="181"/>
      <c r="B50" s="182"/>
      <c r="C50" s="56"/>
      <c r="D50" s="153"/>
      <c r="E50" s="56"/>
      <c r="F50" s="56"/>
      <c r="G50" s="56"/>
      <c r="H50" s="56"/>
      <c r="I50" s="56"/>
      <c r="J50" s="56"/>
    </row>
    <row r="51" spans="1:12" s="188" customFormat="1">
      <c r="A51" s="106"/>
      <c r="B51" s="156" t="s">
        <v>230</v>
      </c>
      <c r="C51" s="110"/>
      <c r="D51" s="157"/>
      <c r="E51" s="110"/>
      <c r="F51" s="110"/>
      <c r="G51" s="110"/>
      <c r="H51" s="110"/>
      <c r="I51" s="110"/>
      <c r="J51" s="110"/>
      <c r="K51" s="191"/>
    </row>
    <row r="52" spans="1:12" s="188" customFormat="1">
      <c r="A52" s="192" t="s">
        <v>429</v>
      </c>
      <c r="B52" s="172" t="s">
        <v>236</v>
      </c>
      <c r="C52" s="64"/>
      <c r="D52" s="193"/>
      <c r="E52" s="64"/>
      <c r="F52" s="64"/>
      <c r="G52" s="64"/>
      <c r="H52" s="64"/>
      <c r="I52" s="64"/>
      <c r="J52" s="64"/>
    </row>
    <row r="53" spans="1:12" s="16" customFormat="1">
      <c r="A53" s="181"/>
      <c r="B53" s="182" t="s">
        <v>217</v>
      </c>
      <c r="C53" s="56">
        <v>1602</v>
      </c>
      <c r="D53" s="153" t="s">
        <v>24</v>
      </c>
      <c r="E53" s="56"/>
      <c r="F53" s="56"/>
      <c r="G53" s="56"/>
      <c r="H53" s="56"/>
      <c r="I53" s="56"/>
      <c r="J53" s="56"/>
    </row>
    <row r="54" spans="1:12" s="16" customFormat="1">
      <c r="A54" s="181"/>
      <c r="B54" s="182" t="s">
        <v>218</v>
      </c>
      <c r="C54" s="56">
        <v>5375.99</v>
      </c>
      <c r="D54" s="153" t="s">
        <v>24</v>
      </c>
      <c r="E54" s="56"/>
      <c r="F54" s="56"/>
      <c r="G54" s="56"/>
      <c r="H54" s="56"/>
      <c r="I54" s="56"/>
      <c r="J54" s="56"/>
    </row>
    <row r="55" spans="1:12" s="16" customFormat="1">
      <c r="A55" s="181" t="s">
        <v>219</v>
      </c>
      <c r="B55" s="182" t="s">
        <v>220</v>
      </c>
      <c r="C55" s="56">
        <v>7000.99</v>
      </c>
      <c r="D55" s="153" t="s">
        <v>24</v>
      </c>
      <c r="E55" s="56"/>
      <c r="F55" s="56"/>
      <c r="G55" s="56"/>
      <c r="H55" s="56"/>
      <c r="I55" s="56"/>
      <c r="J55" s="56"/>
      <c r="K55" s="71"/>
    </row>
    <row r="56" spans="1:12" s="16" customFormat="1">
      <c r="A56" s="181"/>
      <c r="B56" s="182" t="s">
        <v>221</v>
      </c>
      <c r="C56" s="56">
        <v>3160.86</v>
      </c>
      <c r="D56" s="153" t="s">
        <v>24</v>
      </c>
      <c r="E56" s="56"/>
      <c r="F56" s="56"/>
      <c r="G56" s="56"/>
      <c r="H56" s="56"/>
      <c r="I56" s="56"/>
      <c r="J56" s="56"/>
    </row>
    <row r="57" spans="1:12" s="16" customFormat="1">
      <c r="A57" s="181"/>
      <c r="B57" s="182" t="s">
        <v>222</v>
      </c>
      <c r="C57" s="56">
        <v>5032.18</v>
      </c>
      <c r="D57" s="153" t="s">
        <v>24</v>
      </c>
      <c r="E57" s="56"/>
      <c r="F57" s="56"/>
      <c r="G57" s="56"/>
      <c r="H57" s="56"/>
      <c r="I57" s="56"/>
      <c r="J57" s="56"/>
      <c r="K57" s="71"/>
    </row>
    <row r="58" spans="1:12" s="16" customFormat="1">
      <c r="A58" s="181"/>
      <c r="B58" s="182" t="s">
        <v>505</v>
      </c>
      <c r="C58" s="56">
        <v>3250</v>
      </c>
      <c r="D58" s="153" t="s">
        <v>24</v>
      </c>
      <c r="E58" s="56"/>
      <c r="F58" s="56"/>
      <c r="G58" s="56"/>
      <c r="H58" s="56"/>
      <c r="I58" s="56"/>
      <c r="J58" s="56"/>
    </row>
    <row r="59" spans="1:12" s="16" customFormat="1">
      <c r="A59" s="181"/>
      <c r="B59" s="182" t="s">
        <v>223</v>
      </c>
      <c r="C59" s="56">
        <f>47.5*1.07</f>
        <v>50.825000000000003</v>
      </c>
      <c r="D59" s="153" t="s">
        <v>24</v>
      </c>
      <c r="E59" s="56"/>
      <c r="F59" s="56"/>
      <c r="G59" s="56"/>
      <c r="H59" s="56"/>
      <c r="I59" s="56"/>
      <c r="J59" s="56"/>
      <c r="L59" s="71"/>
    </row>
    <row r="60" spans="1:12" s="16" customFormat="1">
      <c r="A60" s="181"/>
      <c r="B60" s="182" t="s">
        <v>543</v>
      </c>
      <c r="C60" s="56">
        <v>83.36</v>
      </c>
      <c r="D60" s="153" t="s">
        <v>24</v>
      </c>
      <c r="E60" s="56"/>
      <c r="F60" s="56"/>
      <c r="G60" s="56"/>
      <c r="H60" s="56"/>
      <c r="I60" s="56"/>
      <c r="J60" s="56"/>
      <c r="L60" s="71"/>
    </row>
    <row r="61" spans="1:12" s="16" customFormat="1">
      <c r="A61" s="181"/>
      <c r="B61" s="182" t="s">
        <v>544</v>
      </c>
      <c r="C61" s="56">
        <v>90.46</v>
      </c>
      <c r="D61" s="153" t="s">
        <v>24</v>
      </c>
      <c r="E61" s="56"/>
      <c r="F61" s="56"/>
      <c r="G61" s="56"/>
      <c r="H61" s="56"/>
      <c r="I61" s="56"/>
      <c r="J61" s="56"/>
      <c r="L61" s="71"/>
    </row>
    <row r="62" spans="1:12" s="16" customFormat="1">
      <c r="A62" s="181"/>
      <c r="B62" s="182" t="s">
        <v>545</v>
      </c>
      <c r="C62" s="56">
        <v>61.68</v>
      </c>
      <c r="D62" s="153" t="s">
        <v>24</v>
      </c>
      <c r="E62" s="56"/>
      <c r="F62" s="56"/>
      <c r="G62" s="56"/>
      <c r="H62" s="56"/>
      <c r="I62" s="56"/>
      <c r="J62" s="56"/>
      <c r="L62" s="71"/>
    </row>
    <row r="63" spans="1:12" s="16" customFormat="1">
      <c r="A63" s="181"/>
      <c r="B63" s="182" t="s">
        <v>507</v>
      </c>
      <c r="C63" s="56">
        <v>78.06</v>
      </c>
      <c r="D63" s="153" t="s">
        <v>24</v>
      </c>
      <c r="E63" s="56"/>
      <c r="F63" s="56"/>
      <c r="G63" s="56"/>
      <c r="H63" s="56"/>
      <c r="I63" s="56"/>
      <c r="J63" s="56"/>
    </row>
    <row r="64" spans="1:12" s="16" customFormat="1">
      <c r="A64" s="181"/>
      <c r="B64" s="182" t="s">
        <v>506</v>
      </c>
      <c r="C64" s="56">
        <v>72.239999999999995</v>
      </c>
      <c r="D64" s="153" t="s">
        <v>24</v>
      </c>
      <c r="E64" s="56"/>
      <c r="F64" s="56"/>
      <c r="G64" s="56"/>
      <c r="H64" s="56"/>
      <c r="I64" s="56"/>
      <c r="J64" s="56"/>
    </row>
    <row r="65" spans="1:12" s="16" customFormat="1">
      <c r="A65" s="181"/>
      <c r="B65" s="182" t="s">
        <v>224</v>
      </c>
      <c r="C65" s="56">
        <v>48</v>
      </c>
      <c r="D65" s="153" t="s">
        <v>26</v>
      </c>
      <c r="E65" s="56"/>
      <c r="F65" s="56"/>
      <c r="G65" s="56"/>
      <c r="H65" s="56"/>
      <c r="I65" s="56"/>
      <c r="J65" s="56"/>
    </row>
    <row r="66" spans="1:12" s="16" customFormat="1">
      <c r="A66" s="181"/>
      <c r="B66" s="182" t="s">
        <v>225</v>
      </c>
      <c r="C66" s="56">
        <v>14</v>
      </c>
      <c r="D66" s="153" t="s">
        <v>26</v>
      </c>
      <c r="E66" s="56"/>
      <c r="F66" s="56"/>
      <c r="G66" s="56"/>
      <c r="H66" s="56"/>
      <c r="I66" s="56"/>
      <c r="J66" s="56"/>
    </row>
    <row r="67" spans="1:12" s="16" customFormat="1">
      <c r="A67" s="181"/>
      <c r="B67" s="182" t="s">
        <v>226</v>
      </c>
      <c r="C67" s="56">
        <v>19</v>
      </c>
      <c r="D67" s="153" t="s">
        <v>26</v>
      </c>
      <c r="E67" s="56"/>
      <c r="F67" s="56"/>
      <c r="G67" s="56"/>
      <c r="H67" s="56"/>
      <c r="I67" s="56"/>
      <c r="J67" s="56"/>
      <c r="K67" s="71"/>
    </row>
    <row r="68" spans="1:12" s="16" customFormat="1">
      <c r="A68" s="181"/>
      <c r="B68" s="182" t="s">
        <v>227</v>
      </c>
      <c r="C68" s="56">
        <v>146</v>
      </c>
      <c r="D68" s="153" t="s">
        <v>3</v>
      </c>
      <c r="E68" s="56"/>
      <c r="F68" s="56"/>
      <c r="G68" s="56"/>
      <c r="H68" s="56"/>
      <c r="I68" s="56"/>
      <c r="J68" s="56"/>
    </row>
    <row r="69" spans="1:12" s="16" customFormat="1">
      <c r="A69" s="181"/>
      <c r="B69" s="182" t="s">
        <v>510</v>
      </c>
      <c r="C69" s="56">
        <v>4011.59</v>
      </c>
      <c r="D69" s="153" t="s">
        <v>23</v>
      </c>
      <c r="E69" s="56"/>
      <c r="F69" s="56"/>
      <c r="G69" s="56"/>
      <c r="H69" s="56"/>
      <c r="I69" s="56"/>
      <c r="J69" s="56"/>
    </row>
    <row r="70" spans="1:12" s="16" customFormat="1">
      <c r="A70" s="181"/>
      <c r="B70" s="182"/>
      <c r="C70" s="56"/>
      <c r="D70" s="153"/>
      <c r="E70" s="56"/>
      <c r="F70" s="56"/>
      <c r="G70" s="56"/>
      <c r="H70" s="56"/>
      <c r="I70" s="56"/>
      <c r="J70" s="56"/>
    </row>
    <row r="71" spans="1:12" s="188" customFormat="1">
      <c r="A71" s="106"/>
      <c r="B71" s="156" t="s">
        <v>232</v>
      </c>
      <c r="C71" s="110"/>
      <c r="D71" s="157"/>
      <c r="E71" s="110"/>
      <c r="F71" s="110"/>
      <c r="G71" s="110"/>
      <c r="H71" s="110"/>
      <c r="I71" s="110"/>
      <c r="J71" s="110"/>
    </row>
    <row r="72" spans="1:12" s="16" customFormat="1">
      <c r="A72" s="192" t="s">
        <v>430</v>
      </c>
      <c r="B72" s="172" t="s">
        <v>235</v>
      </c>
      <c r="C72" s="56"/>
      <c r="D72" s="153"/>
      <c r="E72" s="56"/>
      <c r="F72" s="56"/>
      <c r="G72" s="56"/>
      <c r="H72" s="56"/>
      <c r="I72" s="56"/>
      <c r="J72" s="56"/>
    </row>
    <row r="73" spans="1:12" s="16" customFormat="1">
      <c r="A73" s="181"/>
      <c r="B73" s="182" t="s">
        <v>231</v>
      </c>
      <c r="C73" s="56">
        <v>6288.33</v>
      </c>
      <c r="D73" s="153" t="s">
        <v>23</v>
      </c>
      <c r="E73" s="56"/>
      <c r="F73" s="56"/>
      <c r="G73" s="56"/>
      <c r="H73" s="56"/>
      <c r="I73" s="56"/>
      <c r="J73" s="56"/>
      <c r="L73" s="71">
        <f>I73/7</f>
        <v>0</v>
      </c>
    </row>
    <row r="74" spans="1:12" s="16" customFormat="1">
      <c r="A74" s="181"/>
      <c r="B74" s="182"/>
      <c r="C74" s="56"/>
      <c r="D74" s="153"/>
      <c r="E74" s="56"/>
      <c r="F74" s="56"/>
      <c r="G74" s="56"/>
      <c r="H74" s="56"/>
      <c r="I74" s="56"/>
      <c r="J74" s="56"/>
    </row>
    <row r="75" spans="1:12" s="16" customFormat="1">
      <c r="A75" s="106"/>
      <c r="B75" s="156" t="s">
        <v>233</v>
      </c>
      <c r="C75" s="175"/>
      <c r="D75" s="176"/>
      <c r="E75" s="175"/>
      <c r="F75" s="175"/>
      <c r="G75" s="175"/>
      <c r="H75" s="175"/>
      <c r="I75" s="175"/>
      <c r="J75" s="175"/>
    </row>
    <row r="181" spans="1:4" s="16" customFormat="1">
      <c r="A181" s="87"/>
      <c r="C181" s="158"/>
      <c r="D181" s="159"/>
    </row>
  </sheetData>
  <mergeCells count="10">
    <mergeCell ref="A1:J1"/>
    <mergeCell ref="J2:J5"/>
    <mergeCell ref="I6:I7"/>
    <mergeCell ref="J6:J7"/>
    <mergeCell ref="A6:A7"/>
    <mergeCell ref="B6:B7"/>
    <mergeCell ref="C6:C7"/>
    <mergeCell ref="D6:D7"/>
    <mergeCell ref="E6:F6"/>
    <mergeCell ref="G6:H6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88" fitToHeight="0" orientation="landscape" horizontalDpi="4294967293" r:id="rId1"/>
  <headerFooter>
    <oddHeader xml:space="preserve">&amp;R&amp;"TH Sarabun New,ธรรมดา"&amp;12แบบ ปร.4 (ก).1 หมวดงานวิศวกรรมโครงสร้าง  แผ่นที่ &amp;Pจากจำนวน &amp;N </oddHeader>
  </headerFooter>
  <rowBreaks count="3" manualBreakCount="3">
    <brk id="21" max="9" man="1"/>
    <brk id="51" max="9" man="1"/>
    <brk id="7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0"/>
  <sheetViews>
    <sheetView zoomScale="85" zoomScaleNormal="85" zoomScaleSheetLayoutView="85" zoomScalePageLayoutView="70" workbookViewId="0">
      <selection sqref="A1:XFD1048576"/>
    </sheetView>
  </sheetViews>
  <sheetFormatPr defaultColWidth="9" defaultRowHeight="18.75"/>
  <cols>
    <col min="1" max="1" width="5.875" style="247" customWidth="1"/>
    <col min="2" max="2" width="47.125" style="213" customWidth="1"/>
    <col min="3" max="3" width="10.25" style="248" bestFit="1" customWidth="1"/>
    <col min="4" max="4" width="5.75" style="213" bestFit="1" customWidth="1"/>
    <col min="5" max="5" width="9" style="213" bestFit="1" customWidth="1"/>
    <col min="6" max="6" width="13.375" style="213" bestFit="1" customWidth="1"/>
    <col min="7" max="7" width="9.375" style="213" customWidth="1"/>
    <col min="8" max="8" width="12" style="213" bestFit="1" customWidth="1"/>
    <col min="9" max="9" width="13.125" style="213" bestFit="1" customWidth="1"/>
    <col min="10" max="10" width="10" style="213" bestFit="1" customWidth="1"/>
    <col min="11" max="11" width="9.125" style="213" customWidth="1"/>
    <col min="12" max="12" width="9" style="213"/>
    <col min="13" max="13" width="14.375" style="213" customWidth="1"/>
    <col min="14" max="16384" width="9" style="213"/>
  </cols>
  <sheetData>
    <row r="1" spans="1:13" s="197" customFormat="1">
      <c r="A1" s="194" t="s">
        <v>396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3" s="197" customFormat="1" ht="17.25">
      <c r="A2" s="198" t="s">
        <v>616</v>
      </c>
      <c r="B2" s="199"/>
      <c r="C2" s="199"/>
      <c r="D2" s="200"/>
      <c r="E2" s="200"/>
      <c r="F2" s="200"/>
      <c r="G2" s="200"/>
      <c r="H2" s="200"/>
      <c r="I2" s="200"/>
      <c r="J2" s="201"/>
    </row>
    <row r="3" spans="1:13" s="197" customFormat="1" ht="17.25">
      <c r="A3" s="202" t="s">
        <v>617</v>
      </c>
      <c r="B3" s="203"/>
      <c r="C3" s="203"/>
      <c r="D3" s="204"/>
      <c r="E3" s="11"/>
      <c r="F3" s="12"/>
      <c r="G3" s="203"/>
      <c r="H3" s="12"/>
      <c r="I3" s="203"/>
      <c r="J3" s="205"/>
    </row>
    <row r="4" spans="1:13" s="197" customFormat="1" ht="17.25">
      <c r="A4" s="206" t="s">
        <v>618</v>
      </c>
      <c r="B4" s="203"/>
      <c r="C4" s="203"/>
      <c r="D4" s="204"/>
      <c r="E4" s="11"/>
      <c r="F4" s="12"/>
      <c r="G4" s="203"/>
      <c r="H4" s="12"/>
      <c r="I4" s="203"/>
      <c r="J4" s="205"/>
    </row>
    <row r="5" spans="1:13" s="197" customFormat="1" ht="17.25">
      <c r="A5" s="202" t="s">
        <v>619</v>
      </c>
      <c r="B5" s="203"/>
      <c r="C5" s="203"/>
      <c r="D5" s="204"/>
      <c r="E5" s="11"/>
      <c r="F5" s="12"/>
      <c r="G5" s="203"/>
      <c r="H5" s="12"/>
      <c r="I5" s="203"/>
      <c r="J5" s="205"/>
    </row>
    <row r="6" spans="1:13" s="213" customFormat="1">
      <c r="A6" s="207" t="s">
        <v>4</v>
      </c>
      <c r="B6" s="208" t="s">
        <v>0</v>
      </c>
      <c r="C6" s="209" t="s">
        <v>5</v>
      </c>
      <c r="D6" s="210" t="s">
        <v>1</v>
      </c>
      <c r="E6" s="211" t="s">
        <v>6</v>
      </c>
      <c r="F6" s="211"/>
      <c r="G6" s="211" t="s">
        <v>7</v>
      </c>
      <c r="H6" s="211"/>
      <c r="I6" s="212" t="s">
        <v>8</v>
      </c>
      <c r="J6" s="209" t="s">
        <v>9</v>
      </c>
    </row>
    <row r="7" spans="1:13" s="213" customFormat="1">
      <c r="A7" s="214"/>
      <c r="B7" s="215"/>
      <c r="C7" s="216"/>
      <c r="D7" s="217"/>
      <c r="E7" s="218" t="s">
        <v>14</v>
      </c>
      <c r="F7" s="218" t="s">
        <v>10</v>
      </c>
      <c r="G7" s="218" t="s">
        <v>14</v>
      </c>
      <c r="H7" s="218" t="s">
        <v>10</v>
      </c>
      <c r="I7" s="219"/>
      <c r="J7" s="219"/>
    </row>
    <row r="8" spans="1:13" s="213" customFormat="1">
      <c r="A8" s="220">
        <v>1.2</v>
      </c>
      <c r="B8" s="221" t="s">
        <v>17</v>
      </c>
      <c r="C8" s="222"/>
      <c r="D8" s="223"/>
      <c r="E8" s="222"/>
      <c r="F8" s="222"/>
      <c r="G8" s="222"/>
      <c r="H8" s="222"/>
      <c r="I8" s="222"/>
      <c r="J8" s="222"/>
    </row>
    <row r="9" spans="1:13" s="213" customFormat="1">
      <c r="A9" s="220"/>
      <c r="B9" s="221" t="s">
        <v>406</v>
      </c>
      <c r="C9" s="222">
        <v>1</v>
      </c>
      <c r="D9" s="223" t="s">
        <v>0</v>
      </c>
      <c r="E9" s="222"/>
      <c r="F9" s="222"/>
      <c r="G9" s="222"/>
      <c r="H9" s="222"/>
      <c r="I9" s="222"/>
      <c r="J9" s="222"/>
    </row>
    <row r="10" spans="1:13" s="213" customFormat="1">
      <c r="A10" s="220"/>
      <c r="B10" s="221" t="s">
        <v>407</v>
      </c>
      <c r="C10" s="222">
        <v>1</v>
      </c>
      <c r="D10" s="223" t="s">
        <v>0</v>
      </c>
      <c r="E10" s="222"/>
      <c r="F10" s="222"/>
      <c r="G10" s="222"/>
      <c r="H10" s="222"/>
      <c r="I10" s="222"/>
      <c r="J10" s="222"/>
      <c r="M10" s="224"/>
    </row>
    <row r="11" spans="1:13" s="213" customFormat="1">
      <c r="A11" s="220"/>
      <c r="B11" s="221" t="s">
        <v>408</v>
      </c>
      <c r="C11" s="222">
        <v>1</v>
      </c>
      <c r="D11" s="223" t="s">
        <v>0</v>
      </c>
      <c r="E11" s="222"/>
      <c r="F11" s="222"/>
      <c r="G11" s="222"/>
      <c r="H11" s="222"/>
      <c r="I11" s="222"/>
      <c r="J11" s="222"/>
    </row>
    <row r="12" spans="1:13" s="213" customFormat="1">
      <c r="A12" s="220"/>
      <c r="B12" s="221" t="s">
        <v>409</v>
      </c>
      <c r="C12" s="222">
        <v>1</v>
      </c>
      <c r="D12" s="223" t="s">
        <v>0</v>
      </c>
      <c r="E12" s="222"/>
      <c r="F12" s="222"/>
      <c r="G12" s="222"/>
      <c r="H12" s="222"/>
      <c r="I12" s="222"/>
      <c r="J12" s="222"/>
    </row>
    <row r="13" spans="1:13" s="213" customFormat="1">
      <c r="A13" s="220"/>
      <c r="B13" s="221" t="s">
        <v>410</v>
      </c>
      <c r="C13" s="222">
        <v>1</v>
      </c>
      <c r="D13" s="223" t="s">
        <v>0</v>
      </c>
      <c r="E13" s="222"/>
      <c r="F13" s="222"/>
      <c r="G13" s="222"/>
      <c r="H13" s="222"/>
      <c r="I13" s="222"/>
      <c r="J13" s="222"/>
    </row>
    <row r="14" spans="1:13" s="213" customFormat="1">
      <c r="A14" s="220"/>
      <c r="B14" s="221" t="s">
        <v>411</v>
      </c>
      <c r="C14" s="222">
        <v>1</v>
      </c>
      <c r="D14" s="223" t="s">
        <v>0</v>
      </c>
      <c r="E14" s="222"/>
      <c r="F14" s="222"/>
      <c r="G14" s="222"/>
      <c r="H14" s="222"/>
      <c r="I14" s="222"/>
      <c r="J14" s="222"/>
    </row>
    <row r="15" spans="1:13" s="213" customFormat="1">
      <c r="A15" s="220"/>
      <c r="B15" s="221" t="s">
        <v>412</v>
      </c>
      <c r="C15" s="222">
        <v>1</v>
      </c>
      <c r="D15" s="223" t="s">
        <v>0</v>
      </c>
      <c r="E15" s="222"/>
      <c r="F15" s="222"/>
      <c r="G15" s="222"/>
      <c r="H15" s="222"/>
      <c r="I15" s="222"/>
      <c r="J15" s="222"/>
    </row>
    <row r="16" spans="1:13" s="213" customFormat="1" ht="21">
      <c r="A16" s="220"/>
      <c r="B16" s="172" t="s">
        <v>413</v>
      </c>
      <c r="C16" s="222">
        <v>1</v>
      </c>
      <c r="D16" s="223" t="s">
        <v>0</v>
      </c>
      <c r="E16" s="222"/>
      <c r="F16" s="222"/>
      <c r="G16" s="222"/>
      <c r="H16" s="222"/>
      <c r="I16" s="222"/>
      <c r="J16" s="222"/>
    </row>
    <row r="17" spans="1:13" s="213" customFormat="1">
      <c r="A17" s="220"/>
      <c r="B17" s="221" t="s">
        <v>414</v>
      </c>
      <c r="C17" s="222">
        <v>1</v>
      </c>
      <c r="D17" s="223" t="s">
        <v>0</v>
      </c>
      <c r="E17" s="222"/>
      <c r="F17" s="222"/>
      <c r="G17" s="222"/>
      <c r="H17" s="222"/>
      <c r="I17" s="222"/>
      <c r="J17" s="222"/>
    </row>
    <row r="18" spans="1:13" s="213" customFormat="1">
      <c r="A18" s="225"/>
      <c r="B18" s="226"/>
      <c r="C18" s="227"/>
      <c r="D18" s="228"/>
      <c r="E18" s="227"/>
      <c r="F18" s="227"/>
      <c r="G18" s="227"/>
      <c r="H18" s="227"/>
      <c r="I18" s="227"/>
      <c r="J18" s="227"/>
    </row>
    <row r="19" spans="1:13" s="213" customFormat="1">
      <c r="A19" s="225"/>
      <c r="B19" s="226"/>
      <c r="C19" s="227"/>
      <c r="D19" s="228"/>
      <c r="E19" s="227"/>
      <c r="F19" s="227"/>
      <c r="G19" s="227"/>
      <c r="H19" s="227"/>
      <c r="I19" s="227"/>
      <c r="J19" s="227"/>
    </row>
    <row r="20" spans="1:13" s="213" customFormat="1">
      <c r="A20" s="225"/>
      <c r="B20" s="229"/>
      <c r="C20" s="227"/>
      <c r="D20" s="228"/>
      <c r="E20" s="227"/>
      <c r="F20" s="227"/>
      <c r="G20" s="227"/>
      <c r="H20" s="227"/>
      <c r="I20" s="227"/>
      <c r="J20" s="227"/>
    </row>
    <row r="21" spans="1:13" s="234" customFormat="1">
      <c r="A21" s="230"/>
      <c r="B21" s="231" t="s">
        <v>165</v>
      </c>
      <c r="C21" s="232"/>
      <c r="D21" s="233"/>
      <c r="E21" s="232"/>
      <c r="F21" s="232"/>
      <c r="G21" s="232"/>
      <c r="H21" s="232"/>
      <c r="I21" s="232"/>
      <c r="J21" s="232"/>
      <c r="M21" s="235"/>
    </row>
    <row r="22" spans="1:13" s="213" customFormat="1">
      <c r="A22" s="236" t="s">
        <v>415</v>
      </c>
      <c r="B22" s="237" t="s">
        <v>240</v>
      </c>
      <c r="C22" s="238"/>
      <c r="D22" s="239"/>
      <c r="E22" s="238"/>
      <c r="F22" s="238"/>
      <c r="G22" s="238"/>
      <c r="H22" s="238"/>
      <c r="I22" s="238"/>
      <c r="J22" s="238"/>
    </row>
    <row r="23" spans="1:13" s="213" customFormat="1">
      <c r="A23" s="220"/>
      <c r="B23" s="240" t="s">
        <v>83</v>
      </c>
      <c r="C23" s="222"/>
      <c r="D23" s="223"/>
      <c r="E23" s="222"/>
      <c r="F23" s="222"/>
      <c r="G23" s="222"/>
      <c r="H23" s="222"/>
      <c r="I23" s="222"/>
      <c r="J23" s="222"/>
    </row>
    <row r="24" spans="1:13" s="213" customFormat="1">
      <c r="A24" s="220"/>
      <c r="B24" s="240" t="s">
        <v>82</v>
      </c>
      <c r="C24" s="222">
        <v>584.52</v>
      </c>
      <c r="D24" s="223" t="s">
        <v>23</v>
      </c>
      <c r="E24" s="222"/>
      <c r="F24" s="222"/>
      <c r="G24" s="222"/>
      <c r="H24" s="222"/>
      <c r="I24" s="222"/>
      <c r="J24" s="222"/>
    </row>
    <row r="25" spans="1:13" s="213" customFormat="1">
      <c r="A25" s="220"/>
      <c r="B25" s="240" t="s">
        <v>27</v>
      </c>
      <c r="C25" s="222">
        <v>106.11</v>
      </c>
      <c r="D25" s="223" t="s">
        <v>2</v>
      </c>
      <c r="E25" s="222"/>
      <c r="F25" s="222"/>
      <c r="G25" s="222"/>
      <c r="H25" s="222"/>
      <c r="I25" s="222"/>
      <c r="J25" s="222"/>
    </row>
    <row r="26" spans="1:13" s="234" customFormat="1">
      <c r="A26" s="230"/>
      <c r="B26" s="231" t="s">
        <v>237</v>
      </c>
      <c r="C26" s="232"/>
      <c r="D26" s="233"/>
      <c r="E26" s="232"/>
      <c r="F26" s="232"/>
      <c r="G26" s="232"/>
      <c r="H26" s="232"/>
      <c r="I26" s="232"/>
      <c r="J26" s="232"/>
    </row>
    <row r="27" spans="1:13" s="213" customFormat="1">
      <c r="A27" s="236" t="s">
        <v>417</v>
      </c>
      <c r="B27" s="237" t="s">
        <v>239</v>
      </c>
      <c r="C27" s="238"/>
      <c r="D27" s="239"/>
      <c r="E27" s="238"/>
      <c r="F27" s="238"/>
      <c r="G27" s="238"/>
      <c r="H27" s="238"/>
      <c r="I27" s="238"/>
      <c r="J27" s="238"/>
    </row>
    <row r="28" spans="1:13" s="213" customFormat="1">
      <c r="A28" s="220"/>
      <c r="B28" s="240" t="s">
        <v>548</v>
      </c>
      <c r="C28" s="222">
        <v>4533</v>
      </c>
      <c r="D28" s="223" t="s">
        <v>23</v>
      </c>
      <c r="E28" s="222"/>
      <c r="F28" s="222"/>
      <c r="G28" s="222"/>
      <c r="H28" s="222"/>
      <c r="I28" s="222"/>
      <c r="J28" s="222"/>
    </row>
    <row r="29" spans="1:13" s="213" customFormat="1">
      <c r="A29" s="220"/>
      <c r="B29" s="240" t="s">
        <v>549</v>
      </c>
      <c r="C29" s="222">
        <v>658.44</v>
      </c>
      <c r="D29" s="223" t="s">
        <v>23</v>
      </c>
      <c r="E29" s="222"/>
      <c r="F29" s="222"/>
      <c r="G29" s="222"/>
      <c r="H29" s="222"/>
      <c r="I29" s="222"/>
      <c r="J29" s="222"/>
    </row>
    <row r="30" spans="1:13" s="213" customFormat="1">
      <c r="A30" s="220"/>
      <c r="B30" s="240" t="s">
        <v>28</v>
      </c>
      <c r="C30" s="222"/>
      <c r="D30" s="223"/>
      <c r="E30" s="222"/>
      <c r="F30" s="222"/>
      <c r="G30" s="222"/>
      <c r="H30" s="222"/>
      <c r="I30" s="222"/>
      <c r="J30" s="222"/>
    </row>
    <row r="31" spans="1:13" s="213" customFormat="1">
      <c r="A31" s="220"/>
      <c r="B31" s="240" t="s">
        <v>522</v>
      </c>
      <c r="C31" s="222">
        <v>480.04</v>
      </c>
      <c r="D31" s="223" t="s">
        <v>23</v>
      </c>
      <c r="E31" s="222"/>
      <c r="F31" s="222"/>
      <c r="G31" s="222"/>
      <c r="H31" s="222"/>
      <c r="I31" s="222"/>
      <c r="J31" s="222"/>
    </row>
    <row r="32" spans="1:13" s="213" customFormat="1">
      <c r="A32" s="220"/>
      <c r="B32" s="240" t="s">
        <v>550</v>
      </c>
      <c r="C32" s="222"/>
      <c r="D32" s="223"/>
      <c r="E32" s="222"/>
      <c r="F32" s="222"/>
      <c r="G32" s="222"/>
      <c r="H32" s="222"/>
      <c r="I32" s="222"/>
      <c r="J32" s="222"/>
    </row>
    <row r="33" spans="1:13" s="234" customFormat="1">
      <c r="A33" s="230"/>
      <c r="B33" s="231" t="s">
        <v>238</v>
      </c>
      <c r="C33" s="232"/>
      <c r="D33" s="233"/>
      <c r="E33" s="232"/>
      <c r="F33" s="232"/>
      <c r="G33" s="232"/>
      <c r="H33" s="232"/>
      <c r="I33" s="232"/>
      <c r="J33" s="232"/>
    </row>
    <row r="34" spans="1:13" s="213" customFormat="1">
      <c r="A34" s="236" t="s">
        <v>416</v>
      </c>
      <c r="B34" s="237" t="s">
        <v>241</v>
      </c>
      <c r="C34" s="238"/>
      <c r="D34" s="239"/>
      <c r="E34" s="238"/>
      <c r="F34" s="238"/>
      <c r="G34" s="238"/>
      <c r="H34" s="238"/>
      <c r="I34" s="238"/>
      <c r="J34" s="238"/>
    </row>
    <row r="35" spans="1:13" s="213" customFormat="1">
      <c r="A35" s="220"/>
      <c r="B35" s="240" t="s">
        <v>29</v>
      </c>
      <c r="C35" s="222">
        <v>966.96</v>
      </c>
      <c r="D35" s="223" t="s">
        <v>23</v>
      </c>
      <c r="E35" s="222"/>
      <c r="F35" s="222"/>
      <c r="G35" s="222"/>
      <c r="H35" s="222"/>
      <c r="I35" s="222"/>
      <c r="J35" s="222"/>
    </row>
    <row r="36" spans="1:13" s="213" customFormat="1">
      <c r="A36" s="220"/>
      <c r="B36" s="240" t="s">
        <v>495</v>
      </c>
      <c r="C36" s="222">
        <v>3816.72</v>
      </c>
      <c r="D36" s="223" t="s">
        <v>23</v>
      </c>
      <c r="E36" s="222"/>
      <c r="F36" s="222"/>
      <c r="G36" s="222"/>
      <c r="H36" s="222"/>
      <c r="I36" s="222"/>
      <c r="J36" s="222"/>
    </row>
    <row r="37" spans="1:13" s="213" customFormat="1">
      <c r="A37" s="220"/>
      <c r="B37" s="240" t="s">
        <v>30</v>
      </c>
      <c r="C37" s="222">
        <v>436.1</v>
      </c>
      <c r="D37" s="223" t="s">
        <v>23</v>
      </c>
      <c r="E37" s="222"/>
      <c r="F37" s="222"/>
      <c r="G37" s="222"/>
      <c r="H37" s="222"/>
      <c r="I37" s="222"/>
      <c r="J37" s="222"/>
    </row>
    <row r="38" spans="1:13" s="213" customFormat="1">
      <c r="A38" s="220"/>
      <c r="B38" s="240" t="s">
        <v>31</v>
      </c>
      <c r="C38" s="222">
        <v>541.20000000000005</v>
      </c>
      <c r="D38" s="223" t="s">
        <v>23</v>
      </c>
      <c r="E38" s="222"/>
      <c r="F38" s="222"/>
      <c r="G38" s="222"/>
      <c r="H38" s="222"/>
      <c r="I38" s="222"/>
      <c r="J38" s="222"/>
    </row>
    <row r="39" spans="1:13" s="213" customFormat="1">
      <c r="A39" s="220"/>
      <c r="B39" s="240" t="s">
        <v>32</v>
      </c>
      <c r="C39" s="222">
        <v>779.09</v>
      </c>
      <c r="D39" s="223" t="s">
        <v>23</v>
      </c>
      <c r="E39" s="222"/>
      <c r="F39" s="222"/>
      <c r="G39" s="222"/>
      <c r="H39" s="222"/>
      <c r="I39" s="222"/>
      <c r="J39" s="222"/>
    </row>
    <row r="40" spans="1:13" s="213" customFormat="1">
      <c r="A40" s="220"/>
      <c r="B40" s="240" t="s">
        <v>504</v>
      </c>
      <c r="C40" s="222">
        <v>1115</v>
      </c>
      <c r="D40" s="223" t="s">
        <v>23</v>
      </c>
      <c r="E40" s="222"/>
      <c r="F40" s="222"/>
      <c r="G40" s="222"/>
      <c r="H40" s="222"/>
      <c r="I40" s="222"/>
      <c r="J40" s="222"/>
    </row>
    <row r="41" spans="1:13" s="213" customFormat="1">
      <c r="A41" s="220"/>
      <c r="B41" s="240" t="s">
        <v>33</v>
      </c>
      <c r="C41" s="222">
        <v>1080</v>
      </c>
      <c r="D41" s="223" t="s">
        <v>2</v>
      </c>
      <c r="E41" s="222"/>
      <c r="F41" s="222"/>
      <c r="G41" s="222"/>
      <c r="H41" s="222"/>
      <c r="I41" s="222"/>
      <c r="J41" s="222"/>
    </row>
    <row r="42" spans="1:13" s="234" customFormat="1">
      <c r="A42" s="230"/>
      <c r="B42" s="231" t="s">
        <v>248</v>
      </c>
      <c r="C42" s="232"/>
      <c r="D42" s="233"/>
      <c r="E42" s="232"/>
      <c r="F42" s="232"/>
      <c r="G42" s="232"/>
      <c r="H42" s="232"/>
      <c r="I42" s="232"/>
      <c r="J42" s="232"/>
      <c r="M42" s="241"/>
    </row>
    <row r="43" spans="1:13" s="213" customFormat="1">
      <c r="A43" s="236" t="s">
        <v>418</v>
      </c>
      <c r="B43" s="237" t="s">
        <v>242</v>
      </c>
      <c r="C43" s="238"/>
      <c r="D43" s="239"/>
      <c r="E43" s="238"/>
      <c r="F43" s="238"/>
      <c r="G43" s="238"/>
      <c r="H43" s="238"/>
      <c r="I43" s="238"/>
      <c r="J43" s="238"/>
    </row>
    <row r="44" spans="1:13" s="213" customFormat="1">
      <c r="A44" s="220"/>
      <c r="B44" s="240" t="s">
        <v>34</v>
      </c>
      <c r="C44" s="242">
        <v>6514.76</v>
      </c>
      <c r="D44" s="223" t="s">
        <v>23</v>
      </c>
      <c r="E44" s="222"/>
      <c r="F44" s="222"/>
      <c r="G44" s="222"/>
      <c r="H44" s="222"/>
      <c r="I44" s="222"/>
      <c r="J44" s="222"/>
      <c r="M44" s="224"/>
    </row>
    <row r="45" spans="1:13" s="213" customFormat="1">
      <c r="A45" s="220"/>
      <c r="B45" s="240" t="s">
        <v>36</v>
      </c>
      <c r="C45" s="222">
        <v>887.95</v>
      </c>
      <c r="D45" s="223" t="s">
        <v>23</v>
      </c>
      <c r="E45" s="222"/>
      <c r="F45" s="222"/>
      <c r="G45" s="222"/>
      <c r="H45" s="222"/>
      <c r="I45" s="222"/>
      <c r="J45" s="222"/>
      <c r="M45" s="224"/>
    </row>
    <row r="46" spans="1:13" s="213" customFormat="1">
      <c r="A46" s="220"/>
      <c r="B46" s="240" t="s">
        <v>37</v>
      </c>
      <c r="C46" s="222">
        <v>13189</v>
      </c>
      <c r="D46" s="223" t="s">
        <v>23</v>
      </c>
      <c r="E46" s="222"/>
      <c r="F46" s="222"/>
      <c r="G46" s="222"/>
      <c r="H46" s="222"/>
      <c r="I46" s="222"/>
      <c r="J46" s="222"/>
      <c r="M46" s="224"/>
    </row>
    <row r="47" spans="1:13" s="213" customFormat="1">
      <c r="A47" s="220"/>
      <c r="B47" s="240" t="s">
        <v>38</v>
      </c>
      <c r="C47" s="222">
        <v>1520.8</v>
      </c>
      <c r="D47" s="223" t="s">
        <v>23</v>
      </c>
      <c r="E47" s="222"/>
      <c r="F47" s="222"/>
      <c r="G47" s="222"/>
      <c r="H47" s="222"/>
      <c r="I47" s="222"/>
      <c r="J47" s="222"/>
      <c r="M47" s="224"/>
    </row>
    <row r="48" spans="1:13" s="213" customFormat="1">
      <c r="A48" s="220"/>
      <c r="B48" s="240" t="s">
        <v>119</v>
      </c>
      <c r="C48" s="222">
        <v>2446</v>
      </c>
      <c r="D48" s="223" t="s">
        <v>23</v>
      </c>
      <c r="E48" s="222"/>
      <c r="F48" s="222"/>
      <c r="G48" s="222"/>
      <c r="H48" s="222"/>
      <c r="I48" s="222"/>
      <c r="J48" s="222"/>
    </row>
    <row r="49" spans="1:10" s="213" customFormat="1">
      <c r="A49" s="220"/>
      <c r="B49" s="240" t="s">
        <v>35</v>
      </c>
      <c r="C49" s="222">
        <v>258.67</v>
      </c>
      <c r="D49" s="223" t="s">
        <v>152</v>
      </c>
      <c r="E49" s="222"/>
      <c r="F49" s="222"/>
      <c r="G49" s="222"/>
      <c r="H49" s="222"/>
      <c r="I49" s="222"/>
      <c r="J49" s="222"/>
    </row>
    <row r="50" spans="1:10" s="213" customFormat="1">
      <c r="A50" s="220"/>
      <c r="B50" s="240" t="s">
        <v>39</v>
      </c>
      <c r="C50" s="222">
        <v>12989</v>
      </c>
      <c r="D50" s="223" t="s">
        <v>2</v>
      </c>
      <c r="E50" s="222"/>
      <c r="F50" s="222"/>
      <c r="G50" s="222"/>
      <c r="H50" s="222"/>
      <c r="I50" s="222"/>
      <c r="J50" s="222"/>
    </row>
    <row r="51" spans="1:10" s="234" customFormat="1">
      <c r="A51" s="230"/>
      <c r="B51" s="231" t="s">
        <v>249</v>
      </c>
      <c r="C51" s="232"/>
      <c r="D51" s="233"/>
      <c r="E51" s="232"/>
      <c r="F51" s="232"/>
      <c r="G51" s="232"/>
      <c r="H51" s="232"/>
      <c r="I51" s="232"/>
      <c r="J51" s="232"/>
    </row>
    <row r="52" spans="1:10" s="213" customFormat="1">
      <c r="A52" s="236" t="s">
        <v>419</v>
      </c>
      <c r="B52" s="237" t="s">
        <v>243</v>
      </c>
      <c r="C52" s="238"/>
      <c r="D52" s="239"/>
      <c r="E52" s="238"/>
      <c r="F52" s="238"/>
      <c r="G52" s="238"/>
      <c r="H52" s="238"/>
      <c r="I52" s="238"/>
      <c r="J52" s="238"/>
    </row>
    <row r="53" spans="1:10" s="213" customFormat="1">
      <c r="A53" s="220"/>
      <c r="B53" s="240" t="s">
        <v>50</v>
      </c>
      <c r="C53" s="222"/>
      <c r="D53" s="223"/>
      <c r="E53" s="222"/>
      <c r="F53" s="222"/>
      <c r="G53" s="222"/>
      <c r="H53" s="222"/>
      <c r="I53" s="222"/>
      <c r="J53" s="222"/>
    </row>
    <row r="54" spans="1:10" s="213" customFormat="1">
      <c r="A54" s="220"/>
      <c r="B54" s="240" t="s">
        <v>41</v>
      </c>
      <c r="C54" s="222">
        <v>1</v>
      </c>
      <c r="D54" s="223" t="s">
        <v>3</v>
      </c>
      <c r="E54" s="222"/>
      <c r="F54" s="222"/>
      <c r="G54" s="222"/>
      <c r="H54" s="222"/>
      <c r="I54" s="222"/>
      <c r="J54" s="222"/>
    </row>
    <row r="55" spans="1:10" s="213" customFormat="1">
      <c r="A55" s="220"/>
      <c r="B55" s="240" t="s">
        <v>42</v>
      </c>
      <c r="C55" s="222">
        <v>1</v>
      </c>
      <c r="D55" s="223" t="s">
        <v>3</v>
      </c>
      <c r="E55" s="222"/>
      <c r="F55" s="222"/>
      <c r="G55" s="222"/>
      <c r="H55" s="222"/>
      <c r="I55" s="222"/>
      <c r="J55" s="222"/>
    </row>
    <row r="56" spans="1:10" s="213" customFormat="1">
      <c r="A56" s="220"/>
      <c r="B56" s="240" t="s">
        <v>43</v>
      </c>
      <c r="C56" s="222">
        <v>334</v>
      </c>
      <c r="D56" s="223" t="s">
        <v>3</v>
      </c>
      <c r="E56" s="222"/>
      <c r="F56" s="222"/>
      <c r="G56" s="222"/>
      <c r="H56" s="222"/>
      <c r="I56" s="222"/>
      <c r="J56" s="222"/>
    </row>
    <row r="57" spans="1:10" s="213" customFormat="1">
      <c r="A57" s="220"/>
      <c r="B57" s="240" t="s">
        <v>44</v>
      </c>
      <c r="C57" s="222">
        <v>223</v>
      </c>
      <c r="D57" s="223" t="s">
        <v>3</v>
      </c>
      <c r="E57" s="222"/>
      <c r="F57" s="222"/>
      <c r="G57" s="222"/>
      <c r="H57" s="222"/>
      <c r="I57" s="222"/>
      <c r="J57" s="222"/>
    </row>
    <row r="58" spans="1:10" s="213" customFormat="1">
      <c r="A58" s="220"/>
      <c r="B58" s="240" t="s">
        <v>45</v>
      </c>
      <c r="C58" s="222">
        <v>13</v>
      </c>
      <c r="D58" s="223" t="s">
        <v>3</v>
      </c>
      <c r="E58" s="222"/>
      <c r="F58" s="222"/>
      <c r="G58" s="222"/>
      <c r="H58" s="222"/>
      <c r="I58" s="222"/>
      <c r="J58" s="222"/>
    </row>
    <row r="59" spans="1:10" s="213" customFormat="1">
      <c r="A59" s="220"/>
      <c r="B59" s="240" t="s">
        <v>46</v>
      </c>
      <c r="C59" s="222">
        <v>1</v>
      </c>
      <c r="D59" s="223" t="s">
        <v>3</v>
      </c>
      <c r="E59" s="222"/>
      <c r="F59" s="222"/>
      <c r="G59" s="222"/>
      <c r="H59" s="222"/>
      <c r="I59" s="222"/>
      <c r="J59" s="222"/>
    </row>
    <row r="60" spans="1:10" s="213" customFormat="1">
      <c r="A60" s="220"/>
      <c r="B60" s="240" t="s">
        <v>47</v>
      </c>
      <c r="C60" s="222">
        <v>1</v>
      </c>
      <c r="D60" s="223" t="s">
        <v>3</v>
      </c>
      <c r="E60" s="222"/>
      <c r="F60" s="222"/>
      <c r="G60" s="222"/>
      <c r="H60" s="222"/>
      <c r="I60" s="222"/>
      <c r="J60" s="222"/>
    </row>
    <row r="61" spans="1:10" s="213" customFormat="1">
      <c r="A61" s="220"/>
      <c r="B61" s="240" t="s">
        <v>48</v>
      </c>
      <c r="C61" s="222">
        <v>4</v>
      </c>
      <c r="D61" s="223" t="s">
        <v>3</v>
      </c>
      <c r="E61" s="222"/>
      <c r="F61" s="222"/>
      <c r="G61" s="222"/>
      <c r="H61" s="222"/>
      <c r="I61" s="222"/>
      <c r="J61" s="222"/>
    </row>
    <row r="62" spans="1:10" s="213" customFormat="1">
      <c r="A62" s="220"/>
      <c r="B62" s="240" t="s">
        <v>525</v>
      </c>
      <c r="C62" s="222">
        <v>2</v>
      </c>
      <c r="D62" s="223" t="s">
        <v>3</v>
      </c>
      <c r="E62" s="222"/>
      <c r="F62" s="222"/>
      <c r="G62" s="222"/>
      <c r="H62" s="222"/>
      <c r="I62" s="222"/>
      <c r="J62" s="222"/>
    </row>
    <row r="63" spans="1:10" s="213" customFormat="1">
      <c r="A63" s="220"/>
      <c r="B63" s="240" t="s">
        <v>49</v>
      </c>
      <c r="C63" s="222">
        <v>2</v>
      </c>
      <c r="D63" s="223" t="s">
        <v>3</v>
      </c>
      <c r="E63" s="222"/>
      <c r="F63" s="222"/>
      <c r="G63" s="222"/>
      <c r="H63" s="222"/>
      <c r="I63" s="222"/>
      <c r="J63" s="222"/>
    </row>
    <row r="64" spans="1:10" s="213" customFormat="1">
      <c r="A64" s="220"/>
      <c r="B64" s="240" t="s">
        <v>523</v>
      </c>
      <c r="C64" s="222">
        <v>1</v>
      </c>
      <c r="D64" s="223" t="s">
        <v>3</v>
      </c>
      <c r="E64" s="222"/>
      <c r="F64" s="222"/>
      <c r="G64" s="222"/>
      <c r="H64" s="222"/>
      <c r="I64" s="222"/>
      <c r="J64" s="222"/>
    </row>
    <row r="65" spans="1:14" s="213" customFormat="1">
      <c r="A65" s="220"/>
      <c r="B65" s="240" t="s">
        <v>524</v>
      </c>
      <c r="C65" s="222">
        <v>8</v>
      </c>
      <c r="D65" s="223" t="s">
        <v>3</v>
      </c>
      <c r="E65" s="222"/>
      <c r="F65" s="222"/>
      <c r="G65" s="222"/>
      <c r="H65" s="222"/>
      <c r="I65" s="222"/>
      <c r="J65" s="222"/>
    </row>
    <row r="66" spans="1:14" s="213" customFormat="1">
      <c r="A66" s="220"/>
      <c r="B66" s="240" t="s">
        <v>51</v>
      </c>
      <c r="C66" s="222"/>
      <c r="D66" s="223"/>
      <c r="E66" s="222"/>
      <c r="F66" s="222"/>
      <c r="G66" s="222"/>
      <c r="H66" s="222"/>
      <c r="I66" s="222"/>
      <c r="J66" s="222"/>
    </row>
    <row r="67" spans="1:14" s="213" customFormat="1">
      <c r="A67" s="220"/>
      <c r="B67" s="240" t="s">
        <v>52</v>
      </c>
      <c r="C67" s="222">
        <v>1</v>
      </c>
      <c r="D67" s="223" t="s">
        <v>3</v>
      </c>
      <c r="E67" s="222"/>
      <c r="F67" s="222"/>
      <c r="G67" s="222"/>
      <c r="H67" s="222"/>
      <c r="I67" s="222"/>
      <c r="J67" s="222"/>
      <c r="N67" s="224"/>
    </row>
    <row r="68" spans="1:14" s="213" customFormat="1">
      <c r="A68" s="220"/>
      <c r="B68" s="240" t="s">
        <v>526</v>
      </c>
      <c r="C68" s="222">
        <v>1</v>
      </c>
      <c r="D68" s="223" t="s">
        <v>3</v>
      </c>
      <c r="E68" s="222"/>
      <c r="F68" s="222"/>
      <c r="G68" s="222"/>
      <c r="H68" s="222"/>
      <c r="I68" s="222"/>
      <c r="J68" s="222"/>
    </row>
    <row r="69" spans="1:14" s="213" customFormat="1">
      <c r="A69" s="220"/>
      <c r="B69" s="240" t="s">
        <v>527</v>
      </c>
      <c r="C69" s="222">
        <v>1</v>
      </c>
      <c r="D69" s="223" t="s">
        <v>3</v>
      </c>
      <c r="E69" s="222"/>
      <c r="F69" s="222"/>
      <c r="G69" s="222"/>
      <c r="H69" s="222"/>
      <c r="I69" s="222"/>
      <c r="J69" s="222"/>
    </row>
    <row r="70" spans="1:14" s="213" customFormat="1">
      <c r="A70" s="220"/>
      <c r="B70" s="240" t="s">
        <v>53</v>
      </c>
      <c r="C70" s="222">
        <v>6</v>
      </c>
      <c r="D70" s="223" t="s">
        <v>3</v>
      </c>
      <c r="E70" s="222"/>
      <c r="F70" s="222"/>
      <c r="G70" s="222"/>
      <c r="H70" s="222"/>
      <c r="I70" s="222"/>
      <c r="J70" s="222"/>
    </row>
    <row r="71" spans="1:14" s="213" customFormat="1">
      <c r="A71" s="220"/>
      <c r="B71" s="240" t="s">
        <v>55</v>
      </c>
      <c r="C71" s="222">
        <v>1</v>
      </c>
      <c r="D71" s="223" t="s">
        <v>3</v>
      </c>
      <c r="E71" s="222"/>
      <c r="F71" s="222"/>
      <c r="G71" s="222"/>
      <c r="H71" s="222"/>
      <c r="I71" s="222"/>
      <c r="J71" s="222"/>
    </row>
    <row r="72" spans="1:14" s="213" customFormat="1">
      <c r="A72" s="220"/>
      <c r="B72" s="240" t="s">
        <v>54</v>
      </c>
      <c r="C72" s="222">
        <v>1</v>
      </c>
      <c r="D72" s="223" t="s">
        <v>3</v>
      </c>
      <c r="E72" s="222"/>
      <c r="F72" s="222"/>
      <c r="G72" s="222"/>
      <c r="H72" s="222"/>
      <c r="I72" s="222"/>
      <c r="J72" s="222"/>
    </row>
    <row r="73" spans="1:14" s="213" customFormat="1">
      <c r="A73" s="220"/>
      <c r="B73" s="240" t="s">
        <v>55</v>
      </c>
      <c r="C73" s="222">
        <v>7</v>
      </c>
      <c r="D73" s="223" t="s">
        <v>3</v>
      </c>
      <c r="E73" s="222"/>
      <c r="F73" s="222"/>
      <c r="G73" s="222"/>
      <c r="H73" s="222"/>
      <c r="I73" s="222"/>
      <c r="J73" s="222"/>
    </row>
    <row r="74" spans="1:14" s="213" customFormat="1">
      <c r="A74" s="220"/>
      <c r="B74" s="240" t="s">
        <v>528</v>
      </c>
      <c r="C74" s="222">
        <v>1</v>
      </c>
      <c r="D74" s="223" t="s">
        <v>3</v>
      </c>
      <c r="E74" s="222"/>
      <c r="F74" s="222"/>
      <c r="G74" s="222"/>
      <c r="H74" s="222"/>
      <c r="I74" s="222"/>
      <c r="J74" s="222"/>
    </row>
    <row r="75" spans="1:14" s="213" customFormat="1">
      <c r="A75" s="220"/>
      <c r="B75" s="240" t="s">
        <v>530</v>
      </c>
      <c r="C75" s="222">
        <v>1</v>
      </c>
      <c r="D75" s="223" t="s">
        <v>3</v>
      </c>
      <c r="E75" s="222"/>
      <c r="F75" s="222"/>
      <c r="G75" s="222"/>
      <c r="H75" s="222"/>
      <c r="I75" s="222"/>
      <c r="J75" s="222"/>
    </row>
    <row r="76" spans="1:14" s="213" customFormat="1">
      <c r="A76" s="220"/>
      <c r="B76" s="240" t="s">
        <v>529</v>
      </c>
      <c r="C76" s="222">
        <v>2</v>
      </c>
      <c r="D76" s="223" t="s">
        <v>3</v>
      </c>
      <c r="E76" s="222"/>
      <c r="F76" s="222"/>
      <c r="G76" s="222"/>
      <c r="H76" s="222"/>
      <c r="I76" s="222"/>
      <c r="J76" s="222"/>
    </row>
    <row r="77" spans="1:14" s="213" customFormat="1">
      <c r="A77" s="220"/>
      <c r="B77" s="240" t="s">
        <v>56</v>
      </c>
      <c r="C77" s="222">
        <v>108</v>
      </c>
      <c r="D77" s="223" t="s">
        <v>3</v>
      </c>
      <c r="E77" s="222"/>
      <c r="F77" s="222"/>
      <c r="G77" s="222"/>
      <c r="H77" s="222"/>
      <c r="I77" s="222"/>
      <c r="J77" s="222"/>
    </row>
    <row r="78" spans="1:14" s="213" customFormat="1">
      <c r="A78" s="220"/>
      <c r="B78" s="240" t="s">
        <v>57</v>
      </c>
      <c r="C78" s="222">
        <v>115</v>
      </c>
      <c r="D78" s="223" t="s">
        <v>3</v>
      </c>
      <c r="E78" s="222"/>
      <c r="F78" s="222"/>
      <c r="G78" s="222"/>
      <c r="H78" s="222"/>
      <c r="I78" s="222"/>
      <c r="J78" s="222"/>
    </row>
    <row r="79" spans="1:14" s="213" customFormat="1">
      <c r="A79" s="220"/>
      <c r="B79" s="240" t="s">
        <v>58</v>
      </c>
      <c r="C79" s="222">
        <v>62</v>
      </c>
      <c r="D79" s="223" t="s">
        <v>3</v>
      </c>
      <c r="E79" s="222"/>
      <c r="F79" s="222"/>
      <c r="G79" s="222"/>
      <c r="H79" s="222"/>
      <c r="I79" s="222"/>
      <c r="J79" s="222"/>
    </row>
    <row r="80" spans="1:14" s="213" customFormat="1">
      <c r="A80" s="220"/>
      <c r="B80" s="240" t="s">
        <v>59</v>
      </c>
      <c r="C80" s="222">
        <v>6</v>
      </c>
      <c r="D80" s="223" t="s">
        <v>3</v>
      </c>
      <c r="E80" s="222"/>
      <c r="F80" s="222"/>
      <c r="G80" s="222"/>
      <c r="H80" s="222"/>
      <c r="I80" s="222"/>
      <c r="J80" s="222"/>
    </row>
    <row r="81" spans="1:10" s="234" customFormat="1">
      <c r="A81" s="230"/>
      <c r="B81" s="231" t="s">
        <v>250</v>
      </c>
      <c r="C81" s="232"/>
      <c r="D81" s="233"/>
      <c r="E81" s="232"/>
      <c r="F81" s="232"/>
      <c r="G81" s="232"/>
      <c r="H81" s="232"/>
      <c r="I81" s="232"/>
      <c r="J81" s="232"/>
    </row>
    <row r="82" spans="1:10" s="213" customFormat="1">
      <c r="A82" s="243" t="s">
        <v>420</v>
      </c>
      <c r="B82" s="237" t="s">
        <v>244</v>
      </c>
      <c r="C82" s="238"/>
      <c r="D82" s="239"/>
      <c r="E82" s="238"/>
      <c r="F82" s="238"/>
      <c r="G82" s="238"/>
      <c r="H82" s="238"/>
      <c r="I82" s="238"/>
      <c r="J82" s="238"/>
    </row>
    <row r="83" spans="1:10" s="213" customFormat="1">
      <c r="A83" s="220"/>
      <c r="B83" s="240" t="s">
        <v>69</v>
      </c>
      <c r="C83" s="222">
        <v>118</v>
      </c>
      <c r="D83" s="223" t="s">
        <v>65</v>
      </c>
      <c r="E83" s="222"/>
      <c r="F83" s="222"/>
      <c r="G83" s="222"/>
      <c r="H83" s="222"/>
      <c r="I83" s="222"/>
      <c r="J83" s="222"/>
    </row>
    <row r="84" spans="1:10" s="213" customFormat="1">
      <c r="A84" s="220"/>
      <c r="B84" s="240" t="s">
        <v>532</v>
      </c>
      <c r="C84" s="222">
        <v>1</v>
      </c>
      <c r="D84" s="223" t="s">
        <v>65</v>
      </c>
      <c r="E84" s="222"/>
      <c r="F84" s="222"/>
      <c r="G84" s="222"/>
      <c r="H84" s="222"/>
      <c r="I84" s="222"/>
      <c r="J84" s="222"/>
    </row>
    <row r="85" spans="1:10" s="213" customFormat="1">
      <c r="A85" s="220"/>
      <c r="B85" s="240" t="s">
        <v>155</v>
      </c>
      <c r="C85" s="222">
        <v>117</v>
      </c>
      <c r="D85" s="223" t="s">
        <v>65</v>
      </c>
      <c r="E85" s="222"/>
      <c r="F85" s="222"/>
      <c r="G85" s="222"/>
      <c r="H85" s="222"/>
      <c r="I85" s="222"/>
      <c r="J85" s="222"/>
    </row>
    <row r="86" spans="1:10" s="213" customFormat="1">
      <c r="A86" s="220"/>
      <c r="B86" s="240" t="s">
        <v>156</v>
      </c>
      <c r="C86" s="222">
        <v>108</v>
      </c>
      <c r="D86" s="223" t="s">
        <v>65</v>
      </c>
      <c r="E86" s="222"/>
      <c r="F86" s="222"/>
      <c r="G86" s="222"/>
      <c r="H86" s="222"/>
      <c r="I86" s="222"/>
      <c r="J86" s="222"/>
    </row>
    <row r="87" spans="1:10" s="213" customFormat="1">
      <c r="A87" s="220"/>
      <c r="B87" s="240" t="s">
        <v>531</v>
      </c>
      <c r="C87" s="222">
        <v>1</v>
      </c>
      <c r="D87" s="223" t="s">
        <v>65</v>
      </c>
      <c r="E87" s="222"/>
      <c r="F87" s="222"/>
      <c r="G87" s="222"/>
      <c r="H87" s="222"/>
      <c r="I87" s="222"/>
      <c r="J87" s="222"/>
    </row>
    <row r="88" spans="1:10" s="213" customFormat="1">
      <c r="A88" s="220"/>
      <c r="B88" s="240" t="s">
        <v>60</v>
      </c>
      <c r="C88" s="222">
        <v>216</v>
      </c>
      <c r="D88" s="223" t="s">
        <v>66</v>
      </c>
      <c r="E88" s="222"/>
      <c r="F88" s="222"/>
      <c r="G88" s="222"/>
      <c r="H88" s="222"/>
      <c r="I88" s="222"/>
      <c r="J88" s="222"/>
    </row>
    <row r="89" spans="1:10" s="213" customFormat="1">
      <c r="A89" s="220"/>
      <c r="B89" s="240" t="s">
        <v>61</v>
      </c>
      <c r="C89" s="222">
        <v>108</v>
      </c>
      <c r="D89" s="223" t="s">
        <v>65</v>
      </c>
      <c r="E89" s="222"/>
      <c r="F89" s="222"/>
      <c r="G89" s="222"/>
      <c r="H89" s="222"/>
      <c r="I89" s="222"/>
      <c r="J89" s="222"/>
    </row>
    <row r="90" spans="1:10" s="213" customFormat="1">
      <c r="A90" s="220"/>
      <c r="B90" s="240" t="s">
        <v>62</v>
      </c>
      <c r="C90" s="222">
        <v>119</v>
      </c>
      <c r="D90" s="223" t="s">
        <v>65</v>
      </c>
      <c r="E90" s="222"/>
      <c r="F90" s="222"/>
      <c r="G90" s="222"/>
      <c r="H90" s="222"/>
      <c r="I90" s="222"/>
      <c r="J90" s="222"/>
    </row>
    <row r="91" spans="1:10" s="213" customFormat="1">
      <c r="A91" s="220"/>
      <c r="B91" s="240" t="s">
        <v>71</v>
      </c>
      <c r="C91" s="222">
        <v>330</v>
      </c>
      <c r="D91" s="223" t="s">
        <v>65</v>
      </c>
      <c r="E91" s="222"/>
      <c r="F91" s="222"/>
      <c r="G91" s="222"/>
      <c r="H91" s="222"/>
      <c r="I91" s="222"/>
      <c r="J91" s="222"/>
    </row>
    <row r="92" spans="1:10" s="213" customFormat="1">
      <c r="A92" s="220"/>
      <c r="B92" s="240" t="s">
        <v>70</v>
      </c>
      <c r="C92" s="222">
        <v>108</v>
      </c>
      <c r="D92" s="223" t="s">
        <v>65</v>
      </c>
      <c r="E92" s="222"/>
      <c r="F92" s="222"/>
      <c r="G92" s="222"/>
      <c r="H92" s="222"/>
      <c r="I92" s="222"/>
      <c r="J92" s="222"/>
    </row>
    <row r="93" spans="1:10" s="213" customFormat="1">
      <c r="A93" s="220"/>
      <c r="B93" s="240" t="s">
        <v>63</v>
      </c>
      <c r="C93" s="222">
        <v>4</v>
      </c>
      <c r="D93" s="223" t="s">
        <v>65</v>
      </c>
      <c r="E93" s="222"/>
      <c r="F93" s="222"/>
      <c r="G93" s="222"/>
      <c r="H93" s="222"/>
      <c r="I93" s="222"/>
      <c r="J93" s="222"/>
    </row>
    <row r="94" spans="1:10" s="213" customFormat="1">
      <c r="A94" s="220"/>
      <c r="B94" s="240" t="s">
        <v>64</v>
      </c>
      <c r="C94" s="222">
        <v>108</v>
      </c>
      <c r="D94" s="223" t="s">
        <v>65</v>
      </c>
      <c r="E94" s="222"/>
      <c r="F94" s="222"/>
      <c r="G94" s="222"/>
      <c r="H94" s="222"/>
      <c r="I94" s="222"/>
      <c r="J94" s="222"/>
    </row>
    <row r="95" spans="1:10" s="213" customFormat="1">
      <c r="A95" s="220"/>
      <c r="B95" s="240" t="s">
        <v>160</v>
      </c>
      <c r="C95" s="222">
        <v>108</v>
      </c>
      <c r="D95" s="223" t="s">
        <v>67</v>
      </c>
      <c r="E95" s="222"/>
      <c r="F95" s="222"/>
      <c r="G95" s="222"/>
      <c r="H95" s="222"/>
      <c r="I95" s="222"/>
      <c r="J95" s="222"/>
    </row>
    <row r="96" spans="1:10" s="213" customFormat="1">
      <c r="A96" s="220"/>
      <c r="B96" s="240" t="s">
        <v>535</v>
      </c>
      <c r="C96" s="222">
        <v>1</v>
      </c>
      <c r="D96" s="223" t="s">
        <v>67</v>
      </c>
      <c r="E96" s="222"/>
      <c r="F96" s="222"/>
      <c r="G96" s="222"/>
      <c r="H96" s="222"/>
      <c r="I96" s="222"/>
      <c r="J96" s="222"/>
    </row>
    <row r="97" spans="1:10" s="213" customFormat="1">
      <c r="A97" s="220"/>
      <c r="B97" s="240" t="s">
        <v>536</v>
      </c>
      <c r="C97" s="222">
        <v>1</v>
      </c>
      <c r="D97" s="223" t="s">
        <v>67</v>
      </c>
      <c r="E97" s="222"/>
      <c r="F97" s="222"/>
      <c r="G97" s="222"/>
      <c r="H97" s="222"/>
      <c r="I97" s="222"/>
      <c r="J97" s="222"/>
    </row>
    <row r="98" spans="1:10" s="213" customFormat="1">
      <c r="A98" s="220"/>
      <c r="B98" s="240" t="s">
        <v>159</v>
      </c>
      <c r="C98" s="222">
        <v>94.7</v>
      </c>
      <c r="D98" s="223" t="s">
        <v>68</v>
      </c>
      <c r="E98" s="222"/>
      <c r="F98" s="222"/>
      <c r="G98" s="222"/>
      <c r="H98" s="222"/>
      <c r="I98" s="222"/>
      <c r="J98" s="222"/>
    </row>
    <row r="99" spans="1:10" s="213" customFormat="1">
      <c r="A99" s="220"/>
      <c r="B99" s="240" t="s">
        <v>158</v>
      </c>
      <c r="C99" s="222">
        <v>299.25</v>
      </c>
      <c r="D99" s="223" t="s">
        <v>68</v>
      </c>
      <c r="E99" s="222"/>
      <c r="F99" s="222"/>
      <c r="G99" s="222"/>
      <c r="H99" s="222"/>
      <c r="I99" s="222"/>
      <c r="J99" s="222"/>
    </row>
    <row r="100" spans="1:10" s="213" customFormat="1">
      <c r="A100" s="220"/>
      <c r="B100" s="240" t="s">
        <v>533</v>
      </c>
      <c r="C100" s="222">
        <v>2</v>
      </c>
      <c r="D100" s="223" t="s">
        <v>298</v>
      </c>
      <c r="E100" s="222"/>
      <c r="F100" s="222"/>
      <c r="G100" s="222"/>
      <c r="H100" s="222"/>
      <c r="I100" s="222"/>
      <c r="J100" s="222"/>
    </row>
    <row r="101" spans="1:10" s="213" customFormat="1">
      <c r="A101" s="220"/>
      <c r="B101" s="240" t="s">
        <v>534</v>
      </c>
      <c r="C101" s="222">
        <v>2</v>
      </c>
      <c r="D101" s="223" t="s">
        <v>298</v>
      </c>
      <c r="E101" s="222"/>
      <c r="F101" s="222"/>
      <c r="G101" s="222"/>
      <c r="H101" s="222"/>
      <c r="I101" s="222"/>
      <c r="J101" s="222"/>
    </row>
    <row r="102" spans="1:10" s="213" customFormat="1">
      <c r="A102" s="220"/>
      <c r="B102" s="240" t="s">
        <v>157</v>
      </c>
      <c r="C102" s="222">
        <v>10</v>
      </c>
      <c r="D102" s="223" t="s">
        <v>40</v>
      </c>
      <c r="E102" s="222"/>
      <c r="F102" s="222"/>
      <c r="G102" s="222"/>
      <c r="H102" s="222"/>
      <c r="I102" s="222"/>
      <c r="J102" s="222"/>
    </row>
    <row r="103" spans="1:10" s="213" customFormat="1">
      <c r="A103" s="220"/>
      <c r="B103" s="240" t="s">
        <v>72</v>
      </c>
      <c r="C103" s="222">
        <v>334.64</v>
      </c>
      <c r="D103" s="223" t="s">
        <v>2</v>
      </c>
      <c r="E103" s="222"/>
      <c r="F103" s="222"/>
      <c r="G103" s="222"/>
      <c r="H103" s="222"/>
      <c r="I103" s="222"/>
      <c r="J103" s="222"/>
    </row>
    <row r="104" spans="1:10" s="213" customFormat="1">
      <c r="A104" s="220"/>
      <c r="B104" s="240" t="s">
        <v>73</v>
      </c>
      <c r="C104" s="222">
        <v>227.88</v>
      </c>
      <c r="D104" s="223" t="s">
        <v>2</v>
      </c>
      <c r="E104" s="222"/>
      <c r="F104" s="222"/>
      <c r="G104" s="222"/>
      <c r="H104" s="222"/>
      <c r="I104" s="222"/>
      <c r="J104" s="222"/>
    </row>
    <row r="105" spans="1:10" s="234" customFormat="1">
      <c r="A105" s="230"/>
      <c r="B105" s="231" t="s">
        <v>537</v>
      </c>
      <c r="C105" s="232"/>
      <c r="D105" s="233"/>
      <c r="E105" s="232"/>
      <c r="F105" s="232"/>
      <c r="G105" s="232"/>
      <c r="H105" s="232"/>
      <c r="I105" s="232"/>
      <c r="J105" s="232"/>
    </row>
    <row r="106" spans="1:10" s="213" customFormat="1">
      <c r="A106" s="243" t="s">
        <v>422</v>
      </c>
      <c r="B106" s="237" t="s">
        <v>245</v>
      </c>
      <c r="C106" s="238"/>
      <c r="D106" s="239"/>
      <c r="E106" s="238"/>
      <c r="F106" s="238"/>
      <c r="G106" s="238"/>
      <c r="H106" s="238"/>
      <c r="I106" s="238"/>
      <c r="J106" s="238"/>
    </row>
    <row r="107" spans="1:10" s="213" customFormat="1">
      <c r="A107" s="220"/>
      <c r="B107" s="240" t="s">
        <v>153</v>
      </c>
      <c r="C107" s="222"/>
      <c r="D107" s="223"/>
      <c r="E107" s="222"/>
      <c r="F107" s="222"/>
      <c r="G107" s="222"/>
      <c r="H107" s="222"/>
      <c r="I107" s="222"/>
      <c r="J107" s="222"/>
    </row>
    <row r="108" spans="1:10" s="213" customFormat="1">
      <c r="A108" s="220"/>
      <c r="B108" s="240" t="s">
        <v>161</v>
      </c>
      <c r="C108" s="222">
        <v>41.3</v>
      </c>
      <c r="D108" s="223" t="s">
        <v>23</v>
      </c>
      <c r="E108" s="222"/>
      <c r="F108" s="222"/>
      <c r="G108" s="222"/>
      <c r="H108" s="222"/>
      <c r="I108" s="222"/>
      <c r="J108" s="222"/>
    </row>
    <row r="109" spans="1:10" s="213" customFormat="1">
      <c r="A109" s="220"/>
      <c r="B109" s="240" t="s">
        <v>74</v>
      </c>
      <c r="C109" s="222"/>
      <c r="D109" s="223"/>
      <c r="E109" s="222"/>
      <c r="F109" s="222"/>
      <c r="G109" s="222"/>
      <c r="H109" s="222"/>
      <c r="I109" s="222"/>
      <c r="J109" s="222"/>
    </row>
    <row r="110" spans="1:10" s="213" customFormat="1">
      <c r="A110" s="220"/>
      <c r="B110" s="240" t="s">
        <v>162</v>
      </c>
      <c r="C110" s="222">
        <v>380</v>
      </c>
      <c r="D110" s="223" t="s">
        <v>2</v>
      </c>
      <c r="E110" s="222"/>
      <c r="F110" s="222"/>
      <c r="G110" s="222"/>
      <c r="H110" s="222"/>
      <c r="I110" s="222"/>
      <c r="J110" s="222"/>
    </row>
    <row r="111" spans="1:10" s="213" customFormat="1">
      <c r="A111" s="220"/>
      <c r="B111" s="240" t="s">
        <v>75</v>
      </c>
      <c r="C111" s="222"/>
      <c r="D111" s="223"/>
      <c r="E111" s="222"/>
      <c r="F111" s="222"/>
      <c r="G111" s="222"/>
      <c r="H111" s="222"/>
      <c r="I111" s="222"/>
      <c r="J111" s="222"/>
    </row>
    <row r="112" spans="1:10" s="213" customFormat="1">
      <c r="A112" s="220"/>
      <c r="B112" s="240" t="s">
        <v>76</v>
      </c>
      <c r="C112" s="222">
        <v>63.36</v>
      </c>
      <c r="D112" s="223" t="s">
        <v>2</v>
      </c>
      <c r="E112" s="222"/>
      <c r="F112" s="244"/>
      <c r="G112" s="222"/>
      <c r="H112" s="222"/>
      <c r="I112" s="222"/>
      <c r="J112" s="222"/>
    </row>
    <row r="113" spans="1:13" s="213" customFormat="1">
      <c r="A113" s="220"/>
      <c r="B113" s="240" t="s">
        <v>592</v>
      </c>
      <c r="C113" s="222">
        <v>201.6</v>
      </c>
      <c r="D113" s="223" t="s">
        <v>2</v>
      </c>
      <c r="E113" s="222"/>
      <c r="F113" s="222"/>
      <c r="G113" s="222"/>
      <c r="H113" s="222"/>
      <c r="I113" s="222"/>
      <c r="J113" s="222"/>
    </row>
    <row r="114" spans="1:13" s="213" customFormat="1">
      <c r="A114" s="220"/>
      <c r="B114" s="240" t="s">
        <v>154</v>
      </c>
      <c r="C114" s="222"/>
      <c r="D114" s="223"/>
      <c r="E114" s="222"/>
      <c r="F114" s="222"/>
      <c r="G114" s="222"/>
      <c r="H114" s="222"/>
      <c r="I114" s="222"/>
      <c r="J114" s="222"/>
    </row>
    <row r="115" spans="1:13" s="213" customFormat="1">
      <c r="A115" s="220"/>
      <c r="B115" s="240" t="s">
        <v>589</v>
      </c>
      <c r="C115" s="222">
        <v>43.2</v>
      </c>
      <c r="D115" s="223" t="s">
        <v>23</v>
      </c>
      <c r="E115" s="222"/>
      <c r="F115" s="222"/>
      <c r="G115" s="222"/>
      <c r="H115" s="222"/>
      <c r="I115" s="222"/>
      <c r="J115" s="222"/>
    </row>
    <row r="116" spans="1:13" s="213" customFormat="1">
      <c r="A116" s="220"/>
      <c r="B116" s="240" t="s">
        <v>590</v>
      </c>
      <c r="C116" s="222">
        <v>42.16</v>
      </c>
      <c r="D116" s="223" t="s">
        <v>23</v>
      </c>
      <c r="E116" s="222"/>
      <c r="F116" s="222"/>
      <c r="G116" s="222"/>
      <c r="H116" s="222"/>
      <c r="I116" s="222"/>
      <c r="J116" s="222"/>
    </row>
    <row r="117" spans="1:13" s="213" customFormat="1">
      <c r="A117" s="220"/>
      <c r="B117" s="240" t="s">
        <v>591</v>
      </c>
      <c r="C117" s="222">
        <v>211.84</v>
      </c>
      <c r="D117" s="223" t="s">
        <v>2</v>
      </c>
      <c r="E117" s="222"/>
      <c r="F117" s="222"/>
      <c r="G117" s="222"/>
      <c r="H117" s="222"/>
      <c r="I117" s="222"/>
      <c r="J117" s="222"/>
    </row>
    <row r="118" spans="1:13" s="213" customFormat="1">
      <c r="A118" s="225"/>
      <c r="B118" s="229"/>
      <c r="C118" s="227"/>
      <c r="D118" s="228"/>
      <c r="E118" s="227"/>
      <c r="F118" s="227"/>
      <c r="G118" s="227"/>
      <c r="H118" s="227"/>
      <c r="I118" s="227"/>
      <c r="J118" s="227"/>
    </row>
    <row r="119" spans="1:13" s="234" customFormat="1">
      <c r="A119" s="230"/>
      <c r="B119" s="231" t="s">
        <v>251</v>
      </c>
      <c r="C119" s="232"/>
      <c r="D119" s="233"/>
      <c r="E119" s="232"/>
      <c r="F119" s="232"/>
      <c r="G119" s="232"/>
      <c r="H119" s="232"/>
      <c r="I119" s="232"/>
      <c r="J119" s="232"/>
    </row>
    <row r="120" spans="1:13" s="213" customFormat="1">
      <c r="A120" s="243" t="s">
        <v>423</v>
      </c>
      <c r="B120" s="245" t="s">
        <v>246</v>
      </c>
      <c r="C120" s="238"/>
      <c r="D120" s="239"/>
      <c r="E120" s="238"/>
      <c r="F120" s="238"/>
      <c r="G120" s="238"/>
      <c r="H120" s="238"/>
      <c r="I120" s="238"/>
      <c r="J120" s="238"/>
    </row>
    <row r="121" spans="1:13" s="213" customFormat="1">
      <c r="A121" s="220"/>
      <c r="B121" s="240" t="s">
        <v>79</v>
      </c>
      <c r="C121" s="222">
        <f>C46+C47+C28</f>
        <v>19242.8</v>
      </c>
      <c r="D121" s="223" t="s">
        <v>23</v>
      </c>
      <c r="E121" s="222"/>
      <c r="F121" s="222"/>
      <c r="G121" s="222"/>
      <c r="H121" s="222"/>
      <c r="I121" s="222"/>
      <c r="J121" s="222"/>
      <c r="M121" s="224">
        <f>I121/3</f>
        <v>0</v>
      </c>
    </row>
    <row r="122" spans="1:13" s="213" customFormat="1">
      <c r="A122" s="220"/>
      <c r="B122" s="240" t="s">
        <v>77</v>
      </c>
      <c r="C122" s="222">
        <f>C29+C31+C28</f>
        <v>5671.48</v>
      </c>
      <c r="D122" s="223" t="s">
        <v>23</v>
      </c>
      <c r="E122" s="222"/>
      <c r="F122" s="222"/>
      <c r="G122" s="222"/>
      <c r="H122" s="222"/>
      <c r="I122" s="222"/>
      <c r="J122" s="222"/>
    </row>
    <row r="123" spans="1:13" s="213" customFormat="1">
      <c r="A123" s="220"/>
      <c r="B123" s="240" t="s">
        <v>78</v>
      </c>
      <c r="C123" s="222">
        <f>C40</f>
        <v>1115</v>
      </c>
      <c r="D123" s="223" t="s">
        <v>23</v>
      </c>
      <c r="E123" s="222"/>
      <c r="F123" s="222"/>
      <c r="G123" s="222"/>
      <c r="H123" s="222"/>
      <c r="I123" s="222"/>
      <c r="J123" s="222"/>
    </row>
    <row r="124" spans="1:13" s="213" customFormat="1">
      <c r="A124" s="220"/>
      <c r="B124" s="240" t="s">
        <v>163</v>
      </c>
      <c r="C124" s="222">
        <v>2204</v>
      </c>
      <c r="D124" s="223" t="s">
        <v>23</v>
      </c>
      <c r="E124" s="222"/>
      <c r="F124" s="222"/>
      <c r="G124" s="222"/>
      <c r="H124" s="222"/>
      <c r="I124" s="222"/>
      <c r="J124" s="222"/>
    </row>
    <row r="125" spans="1:13" s="213" customFormat="1">
      <c r="A125" s="225"/>
      <c r="B125" s="229"/>
      <c r="C125" s="227"/>
      <c r="D125" s="228"/>
      <c r="E125" s="227"/>
      <c r="F125" s="227"/>
      <c r="G125" s="227"/>
      <c r="H125" s="227"/>
      <c r="I125" s="227"/>
      <c r="J125" s="227"/>
    </row>
    <row r="126" spans="1:13" s="234" customFormat="1">
      <c r="A126" s="230"/>
      <c r="B126" s="231" t="s">
        <v>252</v>
      </c>
      <c r="C126" s="232"/>
      <c r="D126" s="233"/>
      <c r="E126" s="232"/>
      <c r="F126" s="232"/>
      <c r="G126" s="232"/>
      <c r="H126" s="232"/>
      <c r="I126" s="232"/>
      <c r="J126" s="232"/>
    </row>
    <row r="127" spans="1:13" s="213" customFormat="1">
      <c r="A127" s="243" t="s">
        <v>421</v>
      </c>
      <c r="B127" s="237" t="s">
        <v>247</v>
      </c>
      <c r="C127" s="238"/>
      <c r="D127" s="239"/>
      <c r="E127" s="238"/>
      <c r="F127" s="238"/>
      <c r="G127" s="238"/>
      <c r="H127" s="238"/>
      <c r="I127" s="238"/>
      <c r="J127" s="238"/>
    </row>
    <row r="128" spans="1:13" s="213" customFormat="1">
      <c r="A128" s="220"/>
      <c r="B128" s="240" t="s">
        <v>80</v>
      </c>
      <c r="C128" s="222"/>
      <c r="D128" s="223"/>
      <c r="E128" s="222"/>
      <c r="F128" s="222"/>
      <c r="G128" s="222"/>
      <c r="H128" s="222"/>
      <c r="I128" s="222"/>
      <c r="J128" s="222"/>
    </row>
    <row r="129" spans="1:10" s="213" customFormat="1">
      <c r="A129" s="220"/>
      <c r="B129" s="246" t="s">
        <v>508</v>
      </c>
      <c r="C129" s="222">
        <v>12953.38</v>
      </c>
      <c r="D129" s="223" t="s">
        <v>24</v>
      </c>
      <c r="E129" s="222"/>
      <c r="F129" s="222"/>
      <c r="G129" s="222"/>
      <c r="H129" s="222"/>
      <c r="I129" s="222"/>
      <c r="J129" s="222"/>
    </row>
    <row r="130" spans="1:10" s="213" customFormat="1">
      <c r="A130" s="220"/>
      <c r="B130" s="246" t="s">
        <v>81</v>
      </c>
      <c r="C130" s="222">
        <v>1764.72</v>
      </c>
      <c r="D130" s="223" t="s">
        <v>24</v>
      </c>
      <c r="E130" s="222"/>
      <c r="F130" s="222"/>
      <c r="G130" s="222"/>
      <c r="H130" s="222"/>
      <c r="I130" s="222"/>
      <c r="J130" s="222"/>
    </row>
    <row r="131" spans="1:10" s="213" customFormat="1">
      <c r="A131" s="220"/>
      <c r="B131" s="246" t="s">
        <v>546</v>
      </c>
      <c r="C131" s="222">
        <v>998.63</v>
      </c>
      <c r="D131" s="223" t="s">
        <v>24</v>
      </c>
      <c r="E131" s="222"/>
      <c r="F131" s="222"/>
      <c r="G131" s="222"/>
      <c r="H131" s="222"/>
      <c r="I131" s="222"/>
      <c r="J131" s="222"/>
    </row>
    <row r="132" spans="1:10" s="213" customFormat="1">
      <c r="A132" s="220"/>
      <c r="B132" s="246" t="s">
        <v>547</v>
      </c>
      <c r="C132" s="222">
        <v>1150</v>
      </c>
      <c r="D132" s="223" t="s">
        <v>24</v>
      </c>
      <c r="E132" s="222"/>
      <c r="F132" s="222"/>
      <c r="G132" s="222"/>
      <c r="H132" s="222"/>
      <c r="I132" s="222"/>
      <c r="J132" s="222"/>
    </row>
    <row r="133" spans="1:10" s="213" customFormat="1">
      <c r="A133" s="220"/>
      <c r="B133" s="240" t="s">
        <v>509</v>
      </c>
      <c r="C133" s="222">
        <v>890.47</v>
      </c>
      <c r="D133" s="223" t="s">
        <v>23</v>
      </c>
      <c r="E133" s="222"/>
      <c r="F133" s="222"/>
      <c r="G133" s="222"/>
      <c r="H133" s="222"/>
      <c r="I133" s="222"/>
      <c r="J133" s="222"/>
    </row>
    <row r="134" spans="1:10" s="213" customFormat="1">
      <c r="A134" s="225"/>
      <c r="B134" s="229"/>
      <c r="C134" s="227"/>
      <c r="D134" s="228"/>
      <c r="E134" s="227"/>
      <c r="F134" s="227"/>
      <c r="G134" s="227"/>
      <c r="H134" s="227"/>
      <c r="I134" s="227"/>
      <c r="J134" s="227"/>
    </row>
    <row r="135" spans="1:10" s="234" customFormat="1">
      <c r="A135" s="230"/>
      <c r="B135" s="231" t="s">
        <v>253</v>
      </c>
      <c r="C135" s="232"/>
      <c r="D135" s="233"/>
      <c r="E135" s="232"/>
      <c r="F135" s="232"/>
      <c r="G135" s="232"/>
      <c r="H135" s="232"/>
      <c r="I135" s="232"/>
      <c r="J135" s="232"/>
    </row>
    <row r="240" spans="1:4" s="213" customFormat="1">
      <c r="A240" s="247"/>
      <c r="C240" s="248"/>
      <c r="D240" s="249"/>
    </row>
  </sheetData>
  <mergeCells count="10">
    <mergeCell ref="A1:J1"/>
    <mergeCell ref="J2:J5"/>
    <mergeCell ref="I6:I7"/>
    <mergeCell ref="J6:J7"/>
    <mergeCell ref="A6:A7"/>
    <mergeCell ref="B6:B7"/>
    <mergeCell ref="C6:C7"/>
    <mergeCell ref="D6:D7"/>
    <mergeCell ref="E6:F6"/>
    <mergeCell ref="G6:H6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 New,ธรรมดา"&amp;12แบบ ปร.4 (ก).2 หมวดงานสถาปัตยกรรม แผ่นที่ &amp;Pจากจำนวน &amp;N </oddHeader>
  </headerFooter>
  <rowBreaks count="9" manualBreakCount="9">
    <brk id="21" max="16383" man="1"/>
    <brk id="33" max="16383" man="1"/>
    <brk id="42" max="9" man="1"/>
    <brk id="51" max="9" man="1"/>
    <brk id="65" max="9" man="1"/>
    <brk id="81" max="16383" man="1"/>
    <brk id="97" max="9" man="1"/>
    <brk id="113" max="9" man="1"/>
    <brk id="12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29"/>
  <sheetViews>
    <sheetView zoomScale="85" zoomScaleNormal="85" zoomScaleSheetLayoutView="85" workbookViewId="0">
      <selection sqref="A1:XFD1048576"/>
    </sheetView>
  </sheetViews>
  <sheetFormatPr defaultColWidth="9" defaultRowHeight="21"/>
  <cols>
    <col min="1" max="1" width="6.25" style="87" customWidth="1"/>
    <col min="2" max="2" width="44.75" style="16" bestFit="1" customWidth="1"/>
    <col min="3" max="3" width="13.5" style="158" bestFit="1" customWidth="1"/>
    <col min="4" max="4" width="7" style="16" customWidth="1"/>
    <col min="5" max="5" width="12.75" style="16" bestFit="1" customWidth="1"/>
    <col min="6" max="6" width="13.375" style="16" bestFit="1" customWidth="1"/>
    <col min="7" max="7" width="10.25" style="16" bestFit="1" customWidth="1"/>
    <col min="8" max="8" width="11.875" style="16" bestFit="1" customWidth="1"/>
    <col min="9" max="9" width="13.625" style="16" bestFit="1" customWidth="1"/>
    <col min="10" max="10" width="8.375" style="16" customWidth="1"/>
    <col min="11" max="11" width="9.125" style="16" customWidth="1"/>
    <col min="12" max="12" width="9" style="16"/>
    <col min="13" max="13" width="14.375" style="16" customWidth="1"/>
    <col min="14" max="16384" width="9" style="16"/>
  </cols>
  <sheetData>
    <row r="1" spans="1:13" s="16" customFormat="1">
      <c r="A1" s="127" t="s">
        <v>396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3" s="16" customFormat="1">
      <c r="A2" s="160" t="s">
        <v>614</v>
      </c>
      <c r="B2" s="18"/>
      <c r="C2" s="18"/>
      <c r="D2" s="250"/>
      <c r="E2" s="250"/>
      <c r="F2" s="250"/>
      <c r="G2" s="250"/>
      <c r="H2" s="250"/>
      <c r="I2" s="250"/>
      <c r="J2" s="136"/>
    </row>
    <row r="3" spans="1:13" s="16" customFormat="1">
      <c r="A3" s="160" t="s">
        <v>611</v>
      </c>
      <c r="B3" s="18"/>
      <c r="C3" s="18"/>
      <c r="D3" s="133"/>
      <c r="E3" s="134"/>
      <c r="F3" s="135"/>
      <c r="G3" s="18"/>
      <c r="H3" s="135"/>
      <c r="I3" s="18"/>
      <c r="J3" s="136"/>
    </row>
    <row r="4" spans="1:13" s="16" customFormat="1">
      <c r="A4" s="161" t="s">
        <v>615</v>
      </c>
      <c r="B4" s="18"/>
      <c r="C4" s="18"/>
      <c r="D4" s="133"/>
      <c r="E4" s="134"/>
      <c r="F4" s="135"/>
      <c r="G4" s="18"/>
      <c r="H4" s="135"/>
      <c r="I4" s="18"/>
      <c r="J4" s="136"/>
    </row>
    <row r="5" spans="1:13" s="16" customFormat="1">
      <c r="A5" s="160" t="s">
        <v>613</v>
      </c>
      <c r="B5" s="18"/>
      <c r="C5" s="18"/>
      <c r="D5" s="133"/>
      <c r="E5" s="134"/>
      <c r="F5" s="135"/>
      <c r="G5" s="18"/>
      <c r="H5" s="135"/>
      <c r="I5" s="18"/>
      <c r="J5" s="136"/>
    </row>
    <row r="6" spans="1:13" s="16" customFormat="1">
      <c r="A6" s="138" t="s">
        <v>4</v>
      </c>
      <c r="B6" s="139" t="s">
        <v>0</v>
      </c>
      <c r="C6" s="52" t="s">
        <v>5</v>
      </c>
      <c r="D6" s="140" t="s">
        <v>1</v>
      </c>
      <c r="E6" s="251" t="s">
        <v>6</v>
      </c>
      <c r="F6" s="251"/>
      <c r="G6" s="251" t="s">
        <v>7</v>
      </c>
      <c r="H6" s="251"/>
      <c r="I6" s="142" t="s">
        <v>8</v>
      </c>
      <c r="J6" s="52" t="s">
        <v>9</v>
      </c>
    </row>
    <row r="7" spans="1:13" s="16" customFormat="1">
      <c r="A7" s="92"/>
      <c r="B7" s="48"/>
      <c r="C7" s="51"/>
      <c r="D7" s="143"/>
      <c r="E7" s="252" t="s">
        <v>14</v>
      </c>
      <c r="F7" s="253" t="s">
        <v>10</v>
      </c>
      <c r="G7" s="144" t="s">
        <v>14</v>
      </c>
      <c r="H7" s="144" t="s">
        <v>10</v>
      </c>
      <c r="I7" s="50"/>
      <c r="J7" s="50"/>
    </row>
    <row r="8" spans="1:13" s="16" customFormat="1">
      <c r="A8" s="181">
        <v>1.3</v>
      </c>
      <c r="B8" s="172" t="s">
        <v>84</v>
      </c>
      <c r="C8" s="56"/>
      <c r="D8" s="153"/>
      <c r="E8" s="59"/>
      <c r="F8" s="254"/>
      <c r="G8" s="56"/>
      <c r="H8" s="56"/>
      <c r="I8" s="56"/>
      <c r="J8" s="56"/>
    </row>
    <row r="9" spans="1:13" s="16" customFormat="1">
      <c r="A9" s="181"/>
      <c r="B9" s="255" t="s">
        <v>431</v>
      </c>
      <c r="C9" s="56">
        <v>1</v>
      </c>
      <c r="D9" s="153" t="s">
        <v>0</v>
      </c>
      <c r="E9" s="59"/>
      <c r="F9" s="254"/>
      <c r="G9" s="56"/>
      <c r="H9" s="56"/>
      <c r="I9" s="56"/>
      <c r="J9" s="56"/>
      <c r="M9" s="71"/>
    </row>
    <row r="10" spans="1:13" s="16" customFormat="1">
      <c r="A10" s="181"/>
      <c r="B10" s="255" t="s">
        <v>432</v>
      </c>
      <c r="C10" s="56">
        <v>1</v>
      </c>
      <c r="D10" s="153" t="s">
        <v>0</v>
      </c>
      <c r="E10" s="59"/>
      <c r="F10" s="254"/>
      <c r="G10" s="56"/>
      <c r="H10" s="56"/>
      <c r="I10" s="56"/>
      <c r="J10" s="56"/>
      <c r="M10" s="71"/>
    </row>
    <row r="11" spans="1:13" s="16" customFormat="1">
      <c r="A11" s="181"/>
      <c r="B11" s="255" t="s">
        <v>433</v>
      </c>
      <c r="C11" s="56">
        <v>1</v>
      </c>
      <c r="D11" s="153" t="s">
        <v>0</v>
      </c>
      <c r="E11" s="59"/>
      <c r="F11" s="254"/>
      <c r="G11" s="56"/>
      <c r="H11" s="56"/>
      <c r="I11" s="56"/>
      <c r="J11" s="56"/>
    </row>
    <row r="12" spans="1:13" s="16" customFormat="1">
      <c r="A12" s="181"/>
      <c r="B12" s="255" t="s">
        <v>434</v>
      </c>
      <c r="C12" s="56">
        <v>1</v>
      </c>
      <c r="D12" s="153" t="s">
        <v>0</v>
      </c>
      <c r="E12" s="59"/>
      <c r="F12" s="254"/>
      <c r="G12" s="56"/>
      <c r="H12" s="56"/>
      <c r="I12" s="56"/>
      <c r="J12" s="56"/>
    </row>
    <row r="13" spans="1:13" s="16" customFormat="1">
      <c r="A13" s="181"/>
      <c r="B13" s="255" t="s">
        <v>435</v>
      </c>
      <c r="C13" s="56">
        <v>1</v>
      </c>
      <c r="D13" s="153" t="s">
        <v>0</v>
      </c>
      <c r="E13" s="59"/>
      <c r="F13" s="254"/>
      <c r="G13" s="56"/>
      <c r="H13" s="56"/>
      <c r="I13" s="56"/>
      <c r="J13" s="56"/>
    </row>
    <row r="14" spans="1:13" s="16" customFormat="1">
      <c r="A14" s="181"/>
      <c r="B14" s="255" t="s">
        <v>436</v>
      </c>
      <c r="C14" s="56">
        <v>1</v>
      </c>
      <c r="D14" s="153" t="s">
        <v>0</v>
      </c>
      <c r="E14" s="59"/>
      <c r="F14" s="254"/>
      <c r="G14" s="56"/>
      <c r="H14" s="56"/>
      <c r="I14" s="56"/>
      <c r="J14" s="56"/>
    </row>
    <row r="15" spans="1:13" s="16" customFormat="1">
      <c r="A15" s="181"/>
      <c r="B15" s="181"/>
      <c r="C15" s="56"/>
      <c r="D15" s="153"/>
      <c r="E15" s="59"/>
      <c r="F15" s="254"/>
      <c r="G15" s="56"/>
      <c r="H15" s="56"/>
      <c r="I15" s="56"/>
      <c r="J15" s="56"/>
    </row>
    <row r="16" spans="1:13" s="16" customFormat="1">
      <c r="A16" s="181"/>
      <c r="B16" s="181"/>
      <c r="C16" s="56"/>
      <c r="D16" s="153"/>
      <c r="E16" s="59"/>
      <c r="F16" s="254"/>
      <c r="G16" s="56"/>
      <c r="H16" s="56"/>
      <c r="I16" s="56"/>
      <c r="J16" s="56"/>
    </row>
    <row r="17" spans="1:10" s="16" customFormat="1">
      <c r="A17" s="181"/>
      <c r="B17" s="181"/>
      <c r="C17" s="56"/>
      <c r="D17" s="153"/>
      <c r="E17" s="59"/>
      <c r="F17" s="254"/>
      <c r="G17" s="56"/>
      <c r="H17" s="56"/>
      <c r="I17" s="56"/>
      <c r="J17" s="56"/>
    </row>
    <row r="18" spans="1:10" s="16" customFormat="1">
      <c r="A18" s="192"/>
      <c r="B18" s="181"/>
      <c r="C18" s="56"/>
      <c r="D18" s="153"/>
      <c r="E18" s="59"/>
      <c r="F18" s="254"/>
      <c r="G18" s="56"/>
      <c r="H18" s="56"/>
      <c r="I18" s="56"/>
      <c r="J18" s="56"/>
    </row>
    <row r="19" spans="1:10" s="16" customFormat="1">
      <c r="A19" s="256"/>
      <c r="B19" s="184"/>
      <c r="C19" s="186"/>
      <c r="D19" s="187"/>
      <c r="E19" s="257"/>
      <c r="F19" s="258"/>
      <c r="G19" s="186"/>
      <c r="H19" s="186"/>
      <c r="I19" s="186"/>
      <c r="J19" s="186"/>
    </row>
    <row r="20" spans="1:10" s="16" customFormat="1">
      <c r="A20" s="256"/>
      <c r="B20" s="259"/>
      <c r="C20" s="186"/>
      <c r="D20" s="187"/>
      <c r="E20" s="257"/>
      <c r="F20" s="258"/>
      <c r="G20" s="186"/>
      <c r="H20" s="186"/>
      <c r="I20" s="186"/>
      <c r="J20" s="186"/>
    </row>
    <row r="21" spans="1:10" s="188" customFormat="1">
      <c r="A21" s="260"/>
      <c r="B21" s="156" t="s">
        <v>164</v>
      </c>
      <c r="C21" s="110"/>
      <c r="D21" s="157"/>
      <c r="E21" s="177"/>
      <c r="F21" s="261"/>
      <c r="G21" s="110"/>
      <c r="H21" s="110"/>
      <c r="I21" s="110"/>
      <c r="J21" s="110"/>
    </row>
    <row r="22" spans="1:10" s="16" customFormat="1">
      <c r="A22" s="262" t="s">
        <v>437</v>
      </c>
      <c r="B22" s="263" t="s">
        <v>254</v>
      </c>
      <c r="C22" s="103"/>
      <c r="D22" s="149"/>
      <c r="E22" s="264"/>
      <c r="F22" s="265"/>
      <c r="G22" s="103"/>
      <c r="H22" s="103"/>
      <c r="I22" s="103"/>
      <c r="J22" s="103"/>
    </row>
    <row r="23" spans="1:10" s="16" customFormat="1">
      <c r="A23" s="266"/>
      <c r="B23" s="267" t="s">
        <v>114</v>
      </c>
      <c r="C23" s="56"/>
      <c r="D23" s="153"/>
      <c r="E23" s="59"/>
      <c r="F23" s="254"/>
      <c r="G23" s="56"/>
      <c r="H23" s="56"/>
      <c r="I23" s="56"/>
      <c r="J23" s="56"/>
    </row>
    <row r="24" spans="1:10" s="16" customFormat="1">
      <c r="A24" s="192"/>
      <c r="B24" s="268" t="s">
        <v>136</v>
      </c>
      <c r="C24" s="56">
        <v>3.42</v>
      </c>
      <c r="D24" s="153" t="s">
        <v>2</v>
      </c>
      <c r="E24" s="59"/>
      <c r="F24" s="254"/>
      <c r="G24" s="56"/>
      <c r="H24" s="56"/>
      <c r="I24" s="56"/>
      <c r="J24" s="56"/>
    </row>
    <row r="25" spans="1:10" s="16" customFormat="1">
      <c r="A25" s="192"/>
      <c r="B25" s="268" t="s">
        <v>147</v>
      </c>
      <c r="C25" s="56"/>
      <c r="D25" s="153"/>
      <c r="E25" s="59"/>
      <c r="F25" s="254"/>
      <c r="G25" s="56"/>
      <c r="H25" s="56"/>
      <c r="I25" s="56"/>
      <c r="J25" s="56"/>
    </row>
    <row r="26" spans="1:10" s="16" customFormat="1">
      <c r="A26" s="192"/>
      <c r="B26" s="268" t="s">
        <v>145</v>
      </c>
      <c r="C26" s="56">
        <v>796.31</v>
      </c>
      <c r="D26" s="153" t="s">
        <v>2</v>
      </c>
      <c r="E26" s="59"/>
      <c r="F26" s="254"/>
      <c r="G26" s="56"/>
      <c r="H26" s="56"/>
      <c r="I26" s="56"/>
      <c r="J26" s="56"/>
    </row>
    <row r="27" spans="1:10" s="16" customFormat="1">
      <c r="A27" s="192"/>
      <c r="B27" s="268" t="s">
        <v>144</v>
      </c>
      <c r="C27" s="56">
        <v>1163.9000000000001</v>
      </c>
      <c r="D27" s="153" t="s">
        <v>2</v>
      </c>
      <c r="E27" s="59"/>
      <c r="F27" s="254"/>
      <c r="G27" s="56"/>
      <c r="H27" s="56"/>
      <c r="I27" s="56"/>
      <c r="J27" s="56"/>
    </row>
    <row r="28" spans="1:10" s="16" customFormat="1">
      <c r="A28" s="192"/>
      <c r="B28" s="268" t="s">
        <v>141</v>
      </c>
      <c r="C28" s="56">
        <v>131.19999999999999</v>
      </c>
      <c r="D28" s="153" t="s">
        <v>2</v>
      </c>
      <c r="E28" s="59"/>
      <c r="F28" s="254"/>
      <c r="G28" s="56"/>
      <c r="H28" s="56"/>
      <c r="I28" s="56"/>
      <c r="J28" s="56"/>
    </row>
    <row r="29" spans="1:10" s="16" customFormat="1">
      <c r="A29" s="192"/>
      <c r="B29" s="268" t="s">
        <v>143</v>
      </c>
      <c r="C29" s="56">
        <v>132.18</v>
      </c>
      <c r="D29" s="153" t="s">
        <v>2</v>
      </c>
      <c r="E29" s="59"/>
      <c r="F29" s="254"/>
      <c r="G29" s="56"/>
      <c r="H29" s="56"/>
      <c r="I29" s="56"/>
      <c r="J29" s="56"/>
    </row>
    <row r="30" spans="1:10" s="16" customFormat="1">
      <c r="A30" s="192"/>
      <c r="B30" s="268" t="s">
        <v>142</v>
      </c>
      <c r="C30" s="56">
        <v>120.19</v>
      </c>
      <c r="D30" s="153" t="s">
        <v>2</v>
      </c>
      <c r="E30" s="59"/>
      <c r="F30" s="254"/>
      <c r="G30" s="56"/>
      <c r="H30" s="56"/>
      <c r="I30" s="56"/>
      <c r="J30" s="56"/>
    </row>
    <row r="31" spans="1:10" s="16" customFormat="1">
      <c r="A31" s="192"/>
      <c r="B31" s="268" t="s">
        <v>139</v>
      </c>
      <c r="C31" s="56">
        <v>98.12</v>
      </c>
      <c r="D31" s="153" t="s">
        <v>2</v>
      </c>
      <c r="E31" s="59"/>
      <c r="F31" s="254"/>
      <c r="G31" s="56"/>
      <c r="H31" s="56"/>
      <c r="I31" s="56"/>
      <c r="J31" s="56"/>
    </row>
    <row r="32" spans="1:10" s="16" customFormat="1">
      <c r="A32" s="192"/>
      <c r="B32" s="268" t="s">
        <v>140</v>
      </c>
      <c r="C32" s="56">
        <v>157.86000000000001</v>
      </c>
      <c r="D32" s="153" t="s">
        <v>2</v>
      </c>
      <c r="E32" s="59"/>
      <c r="F32" s="254"/>
      <c r="G32" s="56"/>
      <c r="H32" s="56"/>
      <c r="I32" s="56"/>
      <c r="J32" s="56"/>
    </row>
    <row r="33" spans="1:10" s="16" customFormat="1">
      <c r="A33" s="192"/>
      <c r="B33" s="268" t="s">
        <v>136</v>
      </c>
      <c r="C33" s="56">
        <v>63.63</v>
      </c>
      <c r="D33" s="153" t="s">
        <v>2</v>
      </c>
      <c r="E33" s="59"/>
      <c r="F33" s="254"/>
      <c r="G33" s="56"/>
      <c r="H33" s="56"/>
      <c r="I33" s="56"/>
      <c r="J33" s="56"/>
    </row>
    <row r="34" spans="1:10" s="16" customFormat="1">
      <c r="A34" s="192"/>
      <c r="B34" s="268" t="s">
        <v>138</v>
      </c>
      <c r="C34" s="56">
        <v>25.03</v>
      </c>
      <c r="D34" s="153" t="s">
        <v>2</v>
      </c>
      <c r="E34" s="59"/>
      <c r="F34" s="254"/>
      <c r="G34" s="56"/>
      <c r="H34" s="56"/>
      <c r="I34" s="56"/>
      <c r="J34" s="56"/>
    </row>
    <row r="35" spans="1:10" s="16" customFormat="1">
      <c r="A35" s="192"/>
      <c r="B35" s="268" t="s">
        <v>137</v>
      </c>
      <c r="C35" s="56">
        <v>6.5</v>
      </c>
      <c r="D35" s="153" t="s">
        <v>2</v>
      </c>
      <c r="E35" s="59"/>
      <c r="F35" s="254"/>
      <c r="G35" s="56"/>
      <c r="H35" s="56"/>
      <c r="I35" s="56"/>
      <c r="J35" s="56"/>
    </row>
    <row r="36" spans="1:10" s="16" customFormat="1">
      <c r="A36" s="192"/>
      <c r="B36" s="268" t="s">
        <v>168</v>
      </c>
      <c r="C36" s="56">
        <v>1</v>
      </c>
      <c r="D36" s="153" t="s">
        <v>12</v>
      </c>
      <c r="E36" s="59"/>
      <c r="F36" s="254"/>
      <c r="G36" s="56"/>
      <c r="H36" s="56"/>
      <c r="I36" s="56"/>
      <c r="J36" s="56"/>
    </row>
    <row r="37" spans="1:10" s="16" customFormat="1">
      <c r="A37" s="192"/>
      <c r="B37" s="268" t="s">
        <v>167</v>
      </c>
      <c r="C37" s="56">
        <v>1</v>
      </c>
      <c r="D37" s="153" t="s">
        <v>12</v>
      </c>
      <c r="E37" s="59"/>
      <c r="F37" s="254"/>
      <c r="G37" s="56"/>
      <c r="H37" s="56"/>
      <c r="I37" s="56"/>
      <c r="J37" s="56"/>
    </row>
    <row r="38" spans="1:10" s="16" customFormat="1">
      <c r="A38" s="192"/>
      <c r="B38" s="268" t="s">
        <v>166</v>
      </c>
      <c r="C38" s="56">
        <v>1</v>
      </c>
      <c r="D38" s="153" t="s">
        <v>12</v>
      </c>
      <c r="E38" s="59"/>
      <c r="F38" s="254"/>
      <c r="G38" s="56"/>
      <c r="H38" s="56"/>
      <c r="I38" s="56"/>
      <c r="J38" s="56"/>
    </row>
    <row r="39" spans="1:10" s="16" customFormat="1">
      <c r="A39" s="192"/>
      <c r="B39" s="268" t="s">
        <v>115</v>
      </c>
      <c r="C39" s="56"/>
      <c r="D39" s="153"/>
      <c r="E39" s="59"/>
      <c r="F39" s="254"/>
      <c r="G39" s="56"/>
      <c r="H39" s="56"/>
      <c r="I39" s="56"/>
      <c r="J39" s="56"/>
    </row>
    <row r="40" spans="1:10" s="16" customFormat="1">
      <c r="A40" s="192"/>
      <c r="B40" s="268" t="s">
        <v>85</v>
      </c>
      <c r="C40" s="56">
        <v>2</v>
      </c>
      <c r="D40" s="153" t="s">
        <v>3</v>
      </c>
      <c r="E40" s="59"/>
      <c r="F40" s="254"/>
      <c r="G40" s="56"/>
      <c r="H40" s="56"/>
      <c r="I40" s="56"/>
      <c r="J40" s="56"/>
    </row>
    <row r="41" spans="1:10" s="16" customFormat="1">
      <c r="A41" s="192"/>
      <c r="B41" s="268" t="s">
        <v>86</v>
      </c>
      <c r="C41" s="56">
        <v>4</v>
      </c>
      <c r="D41" s="153" t="s">
        <v>3</v>
      </c>
      <c r="E41" s="59"/>
      <c r="F41" s="254"/>
      <c r="G41" s="56"/>
      <c r="H41" s="56"/>
      <c r="I41" s="56"/>
      <c r="J41" s="56"/>
    </row>
    <row r="42" spans="1:10" s="16" customFormat="1">
      <c r="A42" s="192"/>
      <c r="B42" s="268" t="s">
        <v>120</v>
      </c>
      <c r="C42" s="56">
        <v>4</v>
      </c>
      <c r="D42" s="153" t="s">
        <v>3</v>
      </c>
      <c r="E42" s="59"/>
      <c r="F42" s="254"/>
      <c r="G42" s="56"/>
      <c r="H42" s="56"/>
      <c r="I42" s="56"/>
      <c r="J42" s="56"/>
    </row>
    <row r="43" spans="1:10" s="16" customFormat="1">
      <c r="A43" s="192"/>
      <c r="B43" s="268" t="s">
        <v>88</v>
      </c>
      <c r="C43" s="56">
        <v>20</v>
      </c>
      <c r="D43" s="153" t="s">
        <v>3</v>
      </c>
      <c r="E43" s="59"/>
      <c r="F43" s="254"/>
      <c r="G43" s="56"/>
      <c r="H43" s="56"/>
      <c r="I43" s="56"/>
      <c r="J43" s="56"/>
    </row>
    <row r="44" spans="1:10" s="16" customFormat="1">
      <c r="A44" s="192"/>
      <c r="B44" s="268" t="s">
        <v>87</v>
      </c>
      <c r="C44" s="56">
        <v>116</v>
      </c>
      <c r="D44" s="153" t="s">
        <v>3</v>
      </c>
      <c r="E44" s="59"/>
      <c r="F44" s="254"/>
      <c r="G44" s="56"/>
      <c r="H44" s="56"/>
      <c r="I44" s="56"/>
      <c r="J44" s="56"/>
    </row>
    <row r="45" spans="1:10" s="16" customFormat="1">
      <c r="A45" s="192"/>
      <c r="B45" s="268" t="s">
        <v>89</v>
      </c>
      <c r="C45" s="56">
        <v>7</v>
      </c>
      <c r="D45" s="153" t="s">
        <v>3</v>
      </c>
      <c r="E45" s="59"/>
      <c r="F45" s="254"/>
      <c r="G45" s="56"/>
      <c r="H45" s="56"/>
      <c r="I45" s="56"/>
      <c r="J45" s="56"/>
    </row>
    <row r="46" spans="1:10" s="16" customFormat="1">
      <c r="A46" s="192"/>
      <c r="B46" s="268" t="s">
        <v>90</v>
      </c>
      <c r="C46" s="56">
        <v>1</v>
      </c>
      <c r="D46" s="153" t="s">
        <v>3</v>
      </c>
      <c r="E46" s="59"/>
      <c r="F46" s="254"/>
      <c r="G46" s="56"/>
      <c r="H46" s="56"/>
      <c r="I46" s="56"/>
      <c r="J46" s="56"/>
    </row>
    <row r="47" spans="1:10" s="16" customFormat="1">
      <c r="A47" s="192"/>
      <c r="B47" s="268" t="s">
        <v>91</v>
      </c>
      <c r="C47" s="56">
        <v>18</v>
      </c>
      <c r="D47" s="153" t="s">
        <v>3</v>
      </c>
      <c r="E47" s="59"/>
      <c r="F47" s="254"/>
      <c r="G47" s="56"/>
      <c r="H47" s="56"/>
      <c r="I47" s="56"/>
      <c r="J47" s="56"/>
    </row>
    <row r="48" spans="1:10" s="16" customFormat="1">
      <c r="A48" s="192"/>
      <c r="B48" s="268" t="s">
        <v>92</v>
      </c>
      <c r="C48" s="56">
        <v>324</v>
      </c>
      <c r="D48" s="153" t="s">
        <v>3</v>
      </c>
      <c r="E48" s="59"/>
      <c r="F48" s="254"/>
      <c r="G48" s="56"/>
      <c r="H48" s="56"/>
      <c r="I48" s="56"/>
      <c r="J48" s="56"/>
    </row>
    <row r="49" spans="1:10" s="16" customFormat="1">
      <c r="A49" s="192"/>
      <c r="B49" s="268" t="s">
        <v>148</v>
      </c>
      <c r="C49" s="56">
        <v>4</v>
      </c>
      <c r="D49" s="153" t="s">
        <v>3</v>
      </c>
      <c r="E49" s="59"/>
      <c r="F49" s="254"/>
      <c r="G49" s="56"/>
      <c r="H49" s="56"/>
      <c r="I49" s="56"/>
      <c r="J49" s="56"/>
    </row>
    <row r="50" spans="1:10" s="16" customFormat="1">
      <c r="A50" s="192"/>
      <c r="B50" s="268" t="s">
        <v>93</v>
      </c>
      <c r="C50" s="56">
        <v>2</v>
      </c>
      <c r="D50" s="153" t="s">
        <v>3</v>
      </c>
      <c r="E50" s="59"/>
      <c r="F50" s="254"/>
      <c r="G50" s="56"/>
      <c r="H50" s="56"/>
      <c r="I50" s="56"/>
      <c r="J50" s="56"/>
    </row>
    <row r="51" spans="1:10" s="16" customFormat="1">
      <c r="A51" s="192"/>
      <c r="B51" s="268" t="s">
        <v>151</v>
      </c>
      <c r="C51" s="56">
        <v>1</v>
      </c>
      <c r="D51" s="153" t="s">
        <v>3</v>
      </c>
      <c r="E51" s="59"/>
      <c r="F51" s="254"/>
      <c r="G51" s="56"/>
      <c r="H51" s="56"/>
      <c r="I51" s="56"/>
      <c r="J51" s="56"/>
    </row>
    <row r="52" spans="1:10" s="16" customFormat="1">
      <c r="A52" s="192"/>
      <c r="B52" s="268" t="s">
        <v>149</v>
      </c>
      <c r="C52" s="56">
        <v>7</v>
      </c>
      <c r="D52" s="153" t="s">
        <v>3</v>
      </c>
      <c r="E52" s="59"/>
      <c r="F52" s="254"/>
      <c r="G52" s="56"/>
      <c r="H52" s="56"/>
      <c r="I52" s="56"/>
      <c r="J52" s="56"/>
    </row>
    <row r="53" spans="1:10" s="16" customFormat="1">
      <c r="A53" s="192"/>
      <c r="B53" s="268" t="s">
        <v>95</v>
      </c>
      <c r="C53" s="56">
        <v>1</v>
      </c>
      <c r="D53" s="153" t="s">
        <v>13</v>
      </c>
      <c r="E53" s="59"/>
      <c r="F53" s="254"/>
      <c r="G53" s="56"/>
      <c r="H53" s="56"/>
      <c r="I53" s="56"/>
      <c r="J53" s="56"/>
    </row>
    <row r="54" spans="1:10" s="16" customFormat="1">
      <c r="A54" s="192"/>
      <c r="B54" s="268" t="s">
        <v>586</v>
      </c>
      <c r="C54" s="56">
        <v>1</v>
      </c>
      <c r="D54" s="153" t="s">
        <v>13</v>
      </c>
      <c r="E54" s="59"/>
      <c r="F54" s="254"/>
      <c r="G54" s="56"/>
      <c r="H54" s="56"/>
      <c r="I54" s="56"/>
      <c r="J54" s="56"/>
    </row>
    <row r="55" spans="1:10" s="16" customFormat="1">
      <c r="A55" s="192"/>
      <c r="B55" s="268" t="s">
        <v>150</v>
      </c>
      <c r="C55" s="56">
        <v>2</v>
      </c>
      <c r="D55" s="153" t="s">
        <v>3</v>
      </c>
      <c r="E55" s="59"/>
      <c r="F55" s="254"/>
      <c r="G55" s="56"/>
      <c r="H55" s="56"/>
      <c r="I55" s="56"/>
      <c r="J55" s="56"/>
    </row>
    <row r="56" spans="1:10" s="16" customFormat="1">
      <c r="A56" s="192"/>
      <c r="B56" s="268" t="s">
        <v>94</v>
      </c>
      <c r="C56" s="56">
        <v>4</v>
      </c>
      <c r="D56" s="153" t="s">
        <v>3</v>
      </c>
      <c r="E56" s="59"/>
      <c r="F56" s="254"/>
      <c r="G56" s="56"/>
      <c r="H56" s="56"/>
      <c r="I56" s="56"/>
      <c r="J56" s="56"/>
    </row>
    <row r="57" spans="1:10" s="16" customFormat="1">
      <c r="A57" s="192"/>
      <c r="B57" s="269" t="s">
        <v>116</v>
      </c>
      <c r="C57" s="56"/>
      <c r="D57" s="153"/>
      <c r="E57" s="59"/>
      <c r="F57" s="254"/>
      <c r="G57" s="56"/>
      <c r="H57" s="56"/>
      <c r="I57" s="56"/>
      <c r="J57" s="56"/>
    </row>
    <row r="58" spans="1:10" s="16" customFormat="1">
      <c r="A58" s="192"/>
      <c r="B58" s="268" t="s">
        <v>96</v>
      </c>
      <c r="C58" s="56">
        <v>4</v>
      </c>
      <c r="D58" s="153" t="s">
        <v>3</v>
      </c>
      <c r="E58" s="59"/>
      <c r="F58" s="254"/>
      <c r="G58" s="56"/>
      <c r="H58" s="56"/>
      <c r="I58" s="56"/>
      <c r="J58" s="56"/>
    </row>
    <row r="59" spans="1:10" s="16" customFormat="1">
      <c r="A59" s="192"/>
      <c r="B59" s="268" t="s">
        <v>97</v>
      </c>
      <c r="C59" s="56">
        <v>2</v>
      </c>
      <c r="D59" s="153" t="s">
        <v>3</v>
      </c>
      <c r="E59" s="59"/>
      <c r="F59" s="254"/>
      <c r="G59" s="56"/>
      <c r="H59" s="56"/>
      <c r="I59" s="56"/>
      <c r="J59" s="56"/>
    </row>
    <row r="60" spans="1:10" s="16" customFormat="1">
      <c r="A60" s="192"/>
      <c r="B60" s="268" t="s">
        <v>98</v>
      </c>
      <c r="C60" s="56">
        <v>2</v>
      </c>
      <c r="D60" s="153" t="s">
        <v>3</v>
      </c>
      <c r="E60" s="59"/>
      <c r="F60" s="254"/>
      <c r="G60" s="56"/>
      <c r="H60" s="56"/>
      <c r="I60" s="56"/>
      <c r="J60" s="56"/>
    </row>
    <row r="61" spans="1:10" s="16" customFormat="1">
      <c r="A61" s="192"/>
      <c r="B61" s="268" t="s">
        <v>99</v>
      </c>
      <c r="C61" s="56">
        <v>4</v>
      </c>
      <c r="D61" s="153" t="s">
        <v>3</v>
      </c>
      <c r="E61" s="59"/>
      <c r="F61" s="254"/>
      <c r="G61" s="56"/>
      <c r="H61" s="56"/>
      <c r="I61" s="56"/>
      <c r="J61" s="56"/>
    </row>
    <row r="62" spans="1:10" s="16" customFormat="1">
      <c r="A62" s="192"/>
      <c r="B62" s="268" t="s">
        <v>100</v>
      </c>
      <c r="C62" s="56">
        <v>2</v>
      </c>
      <c r="D62" s="153" t="s">
        <v>3</v>
      </c>
      <c r="E62" s="59"/>
      <c r="F62" s="254"/>
      <c r="G62" s="56"/>
      <c r="H62" s="56"/>
      <c r="I62" s="56"/>
      <c r="J62" s="56"/>
    </row>
    <row r="63" spans="1:10" s="16" customFormat="1">
      <c r="A63" s="192"/>
      <c r="B63" s="268" t="s">
        <v>101</v>
      </c>
      <c r="C63" s="56">
        <v>2</v>
      </c>
      <c r="D63" s="153" t="s">
        <v>3</v>
      </c>
      <c r="E63" s="59"/>
      <c r="F63" s="254"/>
      <c r="G63" s="56"/>
      <c r="H63" s="56"/>
      <c r="I63" s="56"/>
      <c r="J63" s="56"/>
    </row>
    <row r="64" spans="1:10" s="16" customFormat="1">
      <c r="A64" s="192"/>
      <c r="B64" s="268" t="s">
        <v>102</v>
      </c>
      <c r="C64" s="56">
        <v>2</v>
      </c>
      <c r="D64" s="153" t="s">
        <v>3</v>
      </c>
      <c r="E64" s="59"/>
      <c r="F64" s="254"/>
      <c r="G64" s="56"/>
      <c r="H64" s="56"/>
      <c r="I64" s="56"/>
      <c r="J64" s="56"/>
    </row>
    <row r="65" spans="1:10" s="16" customFormat="1">
      <c r="A65" s="192"/>
      <c r="B65" s="268" t="s">
        <v>103</v>
      </c>
      <c r="C65" s="56">
        <v>2</v>
      </c>
      <c r="D65" s="153" t="s">
        <v>3</v>
      </c>
      <c r="E65" s="59"/>
      <c r="F65" s="254"/>
      <c r="G65" s="56"/>
      <c r="H65" s="56"/>
      <c r="I65" s="56"/>
      <c r="J65" s="56"/>
    </row>
    <row r="66" spans="1:10" s="16" customFormat="1">
      <c r="A66" s="192"/>
      <c r="B66" s="268" t="s">
        <v>104</v>
      </c>
      <c r="C66" s="56">
        <v>2</v>
      </c>
      <c r="D66" s="153" t="s">
        <v>3</v>
      </c>
      <c r="E66" s="59"/>
      <c r="F66" s="254"/>
      <c r="G66" s="56"/>
      <c r="H66" s="56"/>
      <c r="I66" s="56"/>
      <c r="J66" s="56"/>
    </row>
    <row r="67" spans="1:10" s="16" customFormat="1">
      <c r="A67" s="192"/>
      <c r="B67" s="268" t="s">
        <v>105</v>
      </c>
      <c r="C67" s="56">
        <v>2</v>
      </c>
      <c r="D67" s="153" t="s">
        <v>3</v>
      </c>
      <c r="E67" s="59"/>
      <c r="F67" s="254"/>
      <c r="G67" s="56"/>
      <c r="H67" s="56"/>
      <c r="I67" s="56"/>
      <c r="J67" s="56"/>
    </row>
    <row r="68" spans="1:10" s="16" customFormat="1">
      <c r="A68" s="192"/>
      <c r="B68" s="268" t="s">
        <v>106</v>
      </c>
      <c r="C68" s="56">
        <v>2</v>
      </c>
      <c r="D68" s="153" t="s">
        <v>3</v>
      </c>
      <c r="E68" s="59"/>
      <c r="F68" s="254"/>
      <c r="G68" s="56"/>
      <c r="H68" s="56"/>
      <c r="I68" s="56"/>
      <c r="J68" s="56"/>
    </row>
    <row r="69" spans="1:10" s="16" customFormat="1">
      <c r="A69" s="192"/>
      <c r="B69" s="268" t="s">
        <v>146</v>
      </c>
      <c r="C69" s="56">
        <v>1</v>
      </c>
      <c r="D69" s="153" t="s">
        <v>3</v>
      </c>
      <c r="E69" s="59"/>
      <c r="F69" s="254"/>
      <c r="G69" s="56"/>
      <c r="H69" s="56"/>
      <c r="I69" s="56"/>
      <c r="J69" s="56"/>
    </row>
    <row r="70" spans="1:10" s="274" customFormat="1">
      <c r="A70" s="270"/>
      <c r="B70" s="271" t="s">
        <v>265</v>
      </c>
      <c r="C70" s="70"/>
      <c r="D70" s="272"/>
      <c r="E70" s="70"/>
      <c r="F70" s="273"/>
      <c r="G70" s="70"/>
      <c r="H70" s="70"/>
      <c r="I70" s="70"/>
      <c r="J70" s="70"/>
    </row>
    <row r="71" spans="1:10" s="16" customFormat="1">
      <c r="A71" s="262" t="s">
        <v>438</v>
      </c>
      <c r="B71" s="263" t="s">
        <v>255</v>
      </c>
      <c r="C71" s="103"/>
      <c r="D71" s="149"/>
      <c r="E71" s="264"/>
      <c r="F71" s="265"/>
      <c r="G71" s="103"/>
      <c r="H71" s="103"/>
      <c r="I71" s="103"/>
      <c r="J71" s="103"/>
    </row>
    <row r="72" spans="1:10" s="16" customFormat="1">
      <c r="A72" s="266"/>
      <c r="B72" s="267" t="s">
        <v>118</v>
      </c>
      <c r="C72" s="56"/>
      <c r="D72" s="153"/>
      <c r="E72" s="59"/>
      <c r="F72" s="254"/>
      <c r="G72" s="56"/>
      <c r="H72" s="56"/>
      <c r="I72" s="56"/>
      <c r="J72" s="56"/>
    </row>
    <row r="73" spans="1:10" s="16" customFormat="1">
      <c r="A73" s="192"/>
      <c r="B73" s="268" t="s">
        <v>122</v>
      </c>
      <c r="C73" s="56">
        <v>48.11</v>
      </c>
      <c r="D73" s="153" t="s">
        <v>2</v>
      </c>
      <c r="E73" s="59"/>
      <c r="F73" s="254"/>
      <c r="G73" s="56"/>
      <c r="H73" s="56"/>
      <c r="I73" s="56"/>
      <c r="J73" s="56"/>
    </row>
    <row r="74" spans="1:10" s="16" customFormat="1">
      <c r="A74" s="192"/>
      <c r="B74" s="268" t="s">
        <v>126</v>
      </c>
      <c r="C74" s="56">
        <v>24.01</v>
      </c>
      <c r="D74" s="153" t="s">
        <v>2</v>
      </c>
      <c r="E74" s="59"/>
      <c r="F74" s="254"/>
      <c r="G74" s="56"/>
      <c r="H74" s="56"/>
      <c r="I74" s="56"/>
      <c r="J74" s="56"/>
    </row>
    <row r="75" spans="1:10" s="16" customFormat="1">
      <c r="A75" s="192"/>
      <c r="B75" s="267" t="s">
        <v>117</v>
      </c>
      <c r="C75" s="56"/>
      <c r="D75" s="153"/>
      <c r="E75" s="59"/>
      <c r="F75" s="254"/>
      <c r="G75" s="56"/>
      <c r="H75" s="56"/>
      <c r="I75" s="56"/>
      <c r="J75" s="56"/>
    </row>
    <row r="76" spans="1:10" s="16" customFormat="1">
      <c r="A76" s="192"/>
      <c r="B76" s="268" t="s">
        <v>121</v>
      </c>
      <c r="C76" s="56">
        <v>272.39</v>
      </c>
      <c r="D76" s="153" t="s">
        <v>2</v>
      </c>
      <c r="E76" s="59"/>
      <c r="F76" s="254"/>
      <c r="G76" s="56"/>
      <c r="H76" s="56"/>
      <c r="I76" s="56"/>
      <c r="J76" s="56"/>
    </row>
    <row r="77" spans="1:10" s="16" customFormat="1">
      <c r="A77" s="192"/>
      <c r="B77" s="268" t="s">
        <v>122</v>
      </c>
      <c r="C77" s="56">
        <v>1295.5899999999999</v>
      </c>
      <c r="D77" s="153" t="s">
        <v>2</v>
      </c>
      <c r="E77" s="59"/>
      <c r="F77" s="254"/>
      <c r="G77" s="56"/>
      <c r="H77" s="56"/>
      <c r="I77" s="56"/>
      <c r="J77" s="56"/>
    </row>
    <row r="78" spans="1:10" s="16" customFormat="1">
      <c r="A78" s="192"/>
      <c r="B78" s="268" t="s">
        <v>123</v>
      </c>
      <c r="C78" s="56">
        <v>176</v>
      </c>
      <c r="D78" s="153" t="s">
        <v>2</v>
      </c>
      <c r="E78" s="59"/>
      <c r="F78" s="254"/>
      <c r="G78" s="56"/>
      <c r="H78" s="56"/>
      <c r="I78" s="56"/>
      <c r="J78" s="56"/>
    </row>
    <row r="79" spans="1:10" s="16" customFormat="1">
      <c r="A79" s="192"/>
      <c r="B79" s="268" t="s">
        <v>124</v>
      </c>
      <c r="C79" s="56">
        <v>239.67</v>
      </c>
      <c r="D79" s="153" t="s">
        <v>2</v>
      </c>
      <c r="E79" s="59"/>
      <c r="F79" s="254"/>
      <c r="G79" s="56"/>
      <c r="H79" s="56"/>
      <c r="I79" s="56"/>
      <c r="J79" s="56"/>
    </row>
    <row r="80" spans="1:10" s="16" customFormat="1">
      <c r="A80" s="192"/>
      <c r="B80" s="268" t="s">
        <v>125</v>
      </c>
      <c r="C80" s="56">
        <f>187+283.3</f>
        <v>470.3</v>
      </c>
      <c r="D80" s="153" t="s">
        <v>2</v>
      </c>
      <c r="E80" s="59"/>
      <c r="F80" s="254"/>
      <c r="G80" s="56"/>
      <c r="H80" s="56"/>
      <c r="I80" s="56"/>
      <c r="J80" s="56"/>
    </row>
    <row r="81" spans="1:10" s="16" customFormat="1">
      <c r="A81" s="192"/>
      <c r="B81" s="268" t="s">
        <v>126</v>
      </c>
      <c r="C81" s="56">
        <f>212.48</f>
        <v>212.48</v>
      </c>
      <c r="D81" s="153" t="s">
        <v>2</v>
      </c>
      <c r="E81" s="59"/>
      <c r="F81" s="254"/>
      <c r="G81" s="56"/>
      <c r="H81" s="56"/>
      <c r="I81" s="56"/>
      <c r="J81" s="56"/>
    </row>
    <row r="82" spans="1:10" s="16" customFormat="1">
      <c r="A82" s="192"/>
      <c r="B82" s="268" t="s">
        <v>168</v>
      </c>
      <c r="C82" s="56">
        <v>1</v>
      </c>
      <c r="D82" s="153" t="s">
        <v>12</v>
      </c>
      <c r="E82" s="59"/>
      <c r="F82" s="254"/>
      <c r="G82" s="56"/>
      <c r="H82" s="56"/>
      <c r="I82" s="56"/>
      <c r="J82" s="56"/>
    </row>
    <row r="83" spans="1:10" s="16" customFormat="1">
      <c r="A83" s="192"/>
      <c r="B83" s="268" t="s">
        <v>167</v>
      </c>
      <c r="C83" s="56">
        <v>1</v>
      </c>
      <c r="D83" s="153" t="s">
        <v>12</v>
      </c>
      <c r="E83" s="59"/>
      <c r="F83" s="254"/>
      <c r="G83" s="56"/>
      <c r="H83" s="56"/>
      <c r="I83" s="56"/>
      <c r="J83" s="56"/>
    </row>
    <row r="84" spans="1:10" s="16" customFormat="1">
      <c r="A84" s="192"/>
      <c r="B84" s="268" t="s">
        <v>166</v>
      </c>
      <c r="C84" s="56">
        <v>1</v>
      </c>
      <c r="D84" s="153" t="s">
        <v>12</v>
      </c>
      <c r="E84" s="59"/>
      <c r="F84" s="254"/>
      <c r="G84" s="56"/>
      <c r="H84" s="56"/>
      <c r="I84" s="56"/>
      <c r="J84" s="56"/>
    </row>
    <row r="85" spans="1:10" s="16" customFormat="1">
      <c r="A85" s="192"/>
      <c r="B85" s="268" t="s">
        <v>129</v>
      </c>
      <c r="C85" s="56"/>
      <c r="D85" s="153"/>
      <c r="E85" s="59"/>
      <c r="F85" s="254"/>
      <c r="G85" s="56"/>
      <c r="H85" s="56"/>
      <c r="I85" s="56"/>
      <c r="J85" s="56"/>
    </row>
    <row r="86" spans="1:10" s="16" customFormat="1">
      <c r="A86" s="192"/>
      <c r="B86" s="268" t="s">
        <v>130</v>
      </c>
      <c r="C86" s="56">
        <v>6</v>
      </c>
      <c r="D86" s="153" t="s">
        <v>3</v>
      </c>
      <c r="E86" s="59"/>
      <c r="F86" s="254"/>
      <c r="G86" s="56"/>
      <c r="H86" s="56"/>
      <c r="I86" s="56"/>
      <c r="J86" s="56"/>
    </row>
    <row r="87" spans="1:10" s="16" customFormat="1">
      <c r="A87" s="192"/>
      <c r="B87" s="268" t="s">
        <v>125</v>
      </c>
      <c r="C87" s="56">
        <v>3</v>
      </c>
      <c r="D87" s="153" t="s">
        <v>3</v>
      </c>
      <c r="E87" s="59"/>
      <c r="F87" s="254"/>
      <c r="G87" s="56"/>
      <c r="H87" s="56"/>
      <c r="I87" s="56"/>
      <c r="J87" s="56"/>
    </row>
    <row r="88" spans="1:10" s="16" customFormat="1">
      <c r="A88" s="192"/>
      <c r="B88" s="268" t="s">
        <v>126</v>
      </c>
      <c r="C88" s="56">
        <v>3</v>
      </c>
      <c r="D88" s="153" t="s">
        <v>3</v>
      </c>
      <c r="E88" s="59"/>
      <c r="F88" s="254"/>
      <c r="G88" s="56"/>
      <c r="H88" s="56"/>
      <c r="I88" s="56"/>
      <c r="J88" s="56"/>
    </row>
    <row r="89" spans="1:10" s="16" customFormat="1">
      <c r="A89" s="192"/>
      <c r="B89" s="268" t="s">
        <v>131</v>
      </c>
      <c r="C89" s="56"/>
      <c r="D89" s="153"/>
      <c r="E89" s="59"/>
      <c r="F89" s="254"/>
      <c r="G89" s="56"/>
      <c r="H89" s="56"/>
      <c r="I89" s="56"/>
      <c r="J89" s="56"/>
    </row>
    <row r="90" spans="1:10" s="16" customFormat="1">
      <c r="A90" s="192"/>
      <c r="B90" s="268" t="s">
        <v>130</v>
      </c>
      <c r="C90" s="56">
        <v>108</v>
      </c>
      <c r="D90" s="153" t="s">
        <v>3</v>
      </c>
      <c r="E90" s="59"/>
      <c r="F90" s="254"/>
      <c r="G90" s="56"/>
      <c r="H90" s="56"/>
      <c r="I90" s="56"/>
      <c r="J90" s="56"/>
    </row>
    <row r="91" spans="1:10" s="16" customFormat="1">
      <c r="A91" s="192"/>
      <c r="B91" s="268" t="s">
        <v>110</v>
      </c>
      <c r="C91" s="56">
        <v>108</v>
      </c>
      <c r="D91" s="153" t="s">
        <v>3</v>
      </c>
      <c r="E91" s="59"/>
      <c r="F91" s="254"/>
      <c r="G91" s="56"/>
      <c r="H91" s="56"/>
      <c r="I91" s="56"/>
      <c r="J91" s="56"/>
    </row>
    <row r="92" spans="1:10" s="16" customFormat="1">
      <c r="A92" s="192"/>
      <c r="B92" s="268" t="s">
        <v>128</v>
      </c>
      <c r="C92" s="56">
        <v>4</v>
      </c>
      <c r="D92" s="153" t="s">
        <v>3</v>
      </c>
      <c r="E92" s="59"/>
      <c r="F92" s="254"/>
      <c r="G92" s="56"/>
      <c r="H92" s="56"/>
      <c r="I92" s="56"/>
      <c r="J92" s="56"/>
    </row>
    <row r="93" spans="1:10" s="16" customFormat="1">
      <c r="A93" s="192"/>
      <c r="B93" s="268" t="s">
        <v>132</v>
      </c>
      <c r="C93" s="56"/>
      <c r="D93" s="153"/>
      <c r="E93" s="59"/>
      <c r="F93" s="254"/>
      <c r="G93" s="56"/>
      <c r="H93" s="56"/>
      <c r="I93" s="56"/>
      <c r="J93" s="56"/>
    </row>
    <row r="94" spans="1:10" s="16" customFormat="1">
      <c r="A94" s="192"/>
      <c r="B94" s="268" t="s">
        <v>130</v>
      </c>
      <c r="C94" s="56">
        <v>354</v>
      </c>
      <c r="D94" s="153" t="s">
        <v>3</v>
      </c>
      <c r="E94" s="59"/>
      <c r="F94" s="254"/>
      <c r="G94" s="56"/>
      <c r="H94" s="56"/>
      <c r="I94" s="56"/>
      <c r="J94" s="56"/>
    </row>
    <row r="95" spans="1:10" s="16" customFormat="1">
      <c r="A95" s="192"/>
      <c r="B95" s="268" t="s">
        <v>133</v>
      </c>
      <c r="C95" s="56"/>
      <c r="D95" s="153"/>
      <c r="E95" s="59"/>
      <c r="F95" s="254"/>
      <c r="G95" s="56"/>
      <c r="H95" s="56"/>
      <c r="I95" s="56"/>
      <c r="J95" s="56"/>
    </row>
    <row r="96" spans="1:10" s="16" customFormat="1">
      <c r="A96" s="192"/>
      <c r="B96" s="268" t="s">
        <v>134</v>
      </c>
      <c r="C96" s="56">
        <v>10</v>
      </c>
      <c r="D96" s="153" t="s">
        <v>3</v>
      </c>
      <c r="E96" s="59"/>
      <c r="F96" s="254"/>
      <c r="G96" s="56"/>
      <c r="H96" s="56"/>
      <c r="I96" s="56"/>
      <c r="J96" s="56"/>
    </row>
    <row r="97" spans="1:10" s="274" customFormat="1">
      <c r="A97" s="270"/>
      <c r="B97" s="271" t="s">
        <v>264</v>
      </c>
      <c r="C97" s="70"/>
      <c r="D97" s="272"/>
      <c r="E97" s="70"/>
      <c r="F97" s="273"/>
      <c r="G97" s="70"/>
      <c r="H97" s="70"/>
      <c r="I97" s="70"/>
      <c r="J97" s="70"/>
    </row>
    <row r="98" spans="1:10" s="16" customFormat="1">
      <c r="A98" s="192" t="s">
        <v>439</v>
      </c>
      <c r="B98" s="172" t="s">
        <v>256</v>
      </c>
      <c r="C98" s="56"/>
      <c r="D98" s="153"/>
      <c r="E98" s="59"/>
      <c r="F98" s="254"/>
      <c r="G98" s="56"/>
      <c r="H98" s="56"/>
      <c r="I98" s="56"/>
      <c r="J98" s="56"/>
    </row>
    <row r="99" spans="1:10" s="16" customFormat="1">
      <c r="A99" s="192"/>
      <c r="B99" s="268" t="s">
        <v>127</v>
      </c>
      <c r="C99" s="56"/>
      <c r="D99" s="153"/>
      <c r="E99" s="59"/>
      <c r="F99" s="254"/>
      <c r="G99" s="56"/>
      <c r="H99" s="56"/>
      <c r="I99" s="56"/>
      <c r="J99" s="56"/>
    </row>
    <row r="100" spans="1:10" s="16" customFormat="1">
      <c r="A100" s="192"/>
      <c r="B100" s="268" t="s">
        <v>128</v>
      </c>
      <c r="C100" s="56">
        <v>407.28</v>
      </c>
      <c r="D100" s="153" t="s">
        <v>3</v>
      </c>
      <c r="E100" s="59"/>
      <c r="F100" s="254"/>
      <c r="G100" s="56"/>
      <c r="H100" s="56"/>
      <c r="I100" s="56"/>
      <c r="J100" s="56"/>
    </row>
    <row r="101" spans="1:10" s="16" customFormat="1">
      <c r="A101" s="192"/>
      <c r="B101" s="268" t="s">
        <v>135</v>
      </c>
      <c r="C101" s="56"/>
      <c r="D101" s="153"/>
      <c r="E101" s="59"/>
      <c r="F101" s="254"/>
      <c r="G101" s="56"/>
      <c r="H101" s="56"/>
      <c r="I101" s="56"/>
      <c r="J101" s="56"/>
    </row>
    <row r="102" spans="1:10" s="16" customFormat="1">
      <c r="A102" s="192"/>
      <c r="B102" s="268" t="s">
        <v>128</v>
      </c>
      <c r="C102" s="56">
        <v>37</v>
      </c>
      <c r="D102" s="153" t="s">
        <v>3</v>
      </c>
      <c r="E102" s="59"/>
      <c r="F102" s="254"/>
      <c r="G102" s="56"/>
      <c r="H102" s="56"/>
      <c r="I102" s="56"/>
      <c r="J102" s="56"/>
    </row>
    <row r="103" spans="1:10" s="16" customFormat="1">
      <c r="A103" s="192"/>
      <c r="B103" s="268" t="s">
        <v>168</v>
      </c>
      <c r="C103" s="56">
        <v>1</v>
      </c>
      <c r="D103" s="153" t="s">
        <v>12</v>
      </c>
      <c r="E103" s="275"/>
      <c r="F103" s="254"/>
      <c r="G103" s="56"/>
      <c r="H103" s="56"/>
      <c r="I103" s="56"/>
      <c r="J103" s="56"/>
    </row>
    <row r="104" spans="1:10" s="16" customFormat="1">
      <c r="A104" s="192"/>
      <c r="B104" s="268" t="s">
        <v>167</v>
      </c>
      <c r="C104" s="56">
        <v>1</v>
      </c>
      <c r="D104" s="153" t="s">
        <v>12</v>
      </c>
      <c r="E104" s="59"/>
      <c r="F104" s="254"/>
      <c r="G104" s="56"/>
      <c r="H104" s="56"/>
      <c r="I104" s="56"/>
      <c r="J104" s="56"/>
    </row>
    <row r="105" spans="1:10" s="16" customFormat="1">
      <c r="A105" s="192"/>
      <c r="B105" s="268" t="s">
        <v>166</v>
      </c>
      <c r="C105" s="56">
        <v>1</v>
      </c>
      <c r="D105" s="153" t="s">
        <v>12</v>
      </c>
      <c r="E105" s="59"/>
      <c r="F105" s="254"/>
      <c r="G105" s="56"/>
      <c r="H105" s="56"/>
      <c r="I105" s="56"/>
      <c r="J105" s="56"/>
    </row>
    <row r="106" spans="1:10" s="274" customFormat="1">
      <c r="A106" s="270"/>
      <c r="B106" s="271" t="s">
        <v>263</v>
      </c>
      <c r="C106" s="70"/>
      <c r="D106" s="272"/>
      <c r="E106" s="70"/>
      <c r="F106" s="273"/>
      <c r="G106" s="70"/>
      <c r="H106" s="70"/>
      <c r="I106" s="70"/>
      <c r="J106" s="70"/>
    </row>
    <row r="107" spans="1:10" s="16" customFormat="1">
      <c r="A107" s="179" t="s">
        <v>440</v>
      </c>
      <c r="B107" s="180" t="s">
        <v>257</v>
      </c>
      <c r="C107" s="103"/>
      <c r="D107" s="149"/>
      <c r="E107" s="264"/>
      <c r="F107" s="265"/>
      <c r="G107" s="103"/>
      <c r="H107" s="103"/>
      <c r="I107" s="103"/>
      <c r="J107" s="103"/>
    </row>
    <row r="108" spans="1:10" s="16" customFormat="1">
      <c r="A108" s="179"/>
      <c r="B108" s="268" t="s">
        <v>587</v>
      </c>
      <c r="C108" s="103">
        <v>1</v>
      </c>
      <c r="D108" s="149" t="s">
        <v>13</v>
      </c>
      <c r="E108" s="264"/>
      <c r="F108" s="254"/>
      <c r="G108" s="103"/>
      <c r="H108" s="56"/>
      <c r="I108" s="56"/>
      <c r="J108" s="103"/>
    </row>
    <row r="109" spans="1:10" s="16" customFormat="1">
      <c r="A109" s="192"/>
      <c r="B109" s="268" t="s">
        <v>107</v>
      </c>
      <c r="C109" s="56">
        <v>1</v>
      </c>
      <c r="D109" s="153" t="s">
        <v>13</v>
      </c>
      <c r="E109" s="59"/>
      <c r="F109" s="254"/>
      <c r="G109" s="56"/>
      <c r="H109" s="56"/>
      <c r="I109" s="56"/>
      <c r="J109" s="56"/>
    </row>
    <row r="110" spans="1:10" s="16" customFormat="1">
      <c r="A110" s="276"/>
      <c r="B110" s="277" t="s">
        <v>108</v>
      </c>
      <c r="C110" s="99"/>
      <c r="D110" s="278"/>
      <c r="E110" s="279"/>
      <c r="F110" s="280"/>
      <c r="G110" s="99"/>
      <c r="H110" s="99"/>
      <c r="I110" s="99"/>
      <c r="J110" s="99"/>
    </row>
    <row r="111" spans="1:10" s="274" customFormat="1">
      <c r="A111" s="270"/>
      <c r="B111" s="271" t="s">
        <v>262</v>
      </c>
      <c r="C111" s="70"/>
      <c r="D111" s="272"/>
      <c r="E111" s="70"/>
      <c r="F111" s="273"/>
      <c r="G111" s="70"/>
      <c r="H111" s="273"/>
      <c r="I111" s="70"/>
      <c r="J111" s="70"/>
    </row>
    <row r="112" spans="1:10" s="16" customFormat="1">
      <c r="A112" s="179" t="s">
        <v>441</v>
      </c>
      <c r="B112" s="180" t="s">
        <v>258</v>
      </c>
      <c r="C112" s="103"/>
      <c r="D112" s="149"/>
      <c r="E112" s="264"/>
      <c r="F112" s="265"/>
      <c r="G112" s="103"/>
      <c r="H112" s="103"/>
      <c r="I112" s="103"/>
      <c r="J112" s="103"/>
    </row>
    <row r="113" spans="1:10" s="16" customFormat="1">
      <c r="A113" s="192"/>
      <c r="B113" s="268" t="s">
        <v>109</v>
      </c>
      <c r="C113" s="56"/>
      <c r="D113" s="153"/>
      <c r="E113" s="59"/>
      <c r="F113" s="254"/>
      <c r="G113" s="56"/>
      <c r="H113" s="56"/>
      <c r="I113" s="56"/>
      <c r="J113" s="56"/>
    </row>
    <row r="114" spans="1:10" s="16" customFormat="1">
      <c r="A114" s="192"/>
      <c r="B114" s="268" t="s">
        <v>110</v>
      </c>
      <c r="C114" s="56">
        <v>51.8</v>
      </c>
      <c r="D114" s="153" t="s">
        <v>2</v>
      </c>
      <c r="E114" s="59"/>
      <c r="F114" s="254"/>
      <c r="G114" s="56"/>
      <c r="H114" s="56"/>
      <c r="I114" s="56"/>
      <c r="J114" s="56"/>
    </row>
    <row r="115" spans="1:10" s="16" customFormat="1">
      <c r="A115" s="192"/>
      <c r="B115" s="268" t="s">
        <v>113</v>
      </c>
      <c r="C115" s="56">
        <v>10.5</v>
      </c>
      <c r="D115" s="153" t="s">
        <v>2</v>
      </c>
      <c r="E115" s="59"/>
      <c r="F115" s="254"/>
      <c r="G115" s="56"/>
      <c r="H115" s="56"/>
      <c r="I115" s="56"/>
      <c r="J115" s="56"/>
    </row>
    <row r="116" spans="1:10" s="16" customFormat="1">
      <c r="A116" s="192"/>
      <c r="B116" s="268" t="s">
        <v>168</v>
      </c>
      <c r="C116" s="56">
        <v>1</v>
      </c>
      <c r="D116" s="153" t="s">
        <v>12</v>
      </c>
      <c r="E116" s="59"/>
      <c r="F116" s="254"/>
      <c r="G116" s="56"/>
      <c r="H116" s="56"/>
      <c r="I116" s="56"/>
      <c r="J116" s="56"/>
    </row>
    <row r="117" spans="1:10" s="16" customFormat="1">
      <c r="A117" s="192"/>
      <c r="B117" s="268" t="s">
        <v>167</v>
      </c>
      <c r="C117" s="56">
        <v>1</v>
      </c>
      <c r="D117" s="153" t="s">
        <v>12</v>
      </c>
      <c r="E117" s="59"/>
      <c r="F117" s="254"/>
      <c r="G117" s="56"/>
      <c r="H117" s="56"/>
      <c r="I117" s="56"/>
      <c r="J117" s="56"/>
    </row>
    <row r="118" spans="1:10" s="16" customFormat="1">
      <c r="A118" s="192"/>
      <c r="B118" s="268" t="s">
        <v>166</v>
      </c>
      <c r="C118" s="56">
        <v>1</v>
      </c>
      <c r="D118" s="153" t="s">
        <v>12</v>
      </c>
      <c r="E118" s="59"/>
      <c r="F118" s="254"/>
      <c r="G118" s="56"/>
      <c r="H118" s="56"/>
      <c r="I118" s="56"/>
      <c r="J118" s="56"/>
    </row>
    <row r="119" spans="1:10" s="16" customFormat="1">
      <c r="A119" s="192"/>
      <c r="B119" s="268" t="s">
        <v>112</v>
      </c>
      <c r="C119" s="56">
        <v>7</v>
      </c>
      <c r="D119" s="153" t="s">
        <v>111</v>
      </c>
      <c r="E119" s="59"/>
      <c r="F119" s="254"/>
      <c r="G119" s="56"/>
      <c r="H119" s="56"/>
      <c r="I119" s="56"/>
      <c r="J119" s="56"/>
    </row>
    <row r="120" spans="1:10" s="16" customFormat="1">
      <c r="A120" s="192"/>
      <c r="B120" s="268" t="s">
        <v>11</v>
      </c>
      <c r="C120" s="56">
        <v>1</v>
      </c>
      <c r="D120" s="153" t="s">
        <v>3</v>
      </c>
      <c r="E120" s="59"/>
      <c r="F120" s="254"/>
      <c r="G120" s="56"/>
      <c r="H120" s="56"/>
      <c r="I120" s="56"/>
      <c r="J120" s="56"/>
    </row>
    <row r="121" spans="1:10" s="274" customFormat="1">
      <c r="A121" s="270"/>
      <c r="B121" s="271" t="s">
        <v>261</v>
      </c>
      <c r="C121" s="70"/>
      <c r="D121" s="272"/>
      <c r="E121" s="70"/>
      <c r="F121" s="273"/>
      <c r="G121" s="70"/>
      <c r="H121" s="70"/>
      <c r="I121" s="70"/>
      <c r="J121" s="70"/>
    </row>
    <row r="122" spans="1:10" s="16" customFormat="1">
      <c r="A122" s="179" t="s">
        <v>442</v>
      </c>
      <c r="B122" s="180" t="s">
        <v>259</v>
      </c>
      <c r="C122" s="103"/>
      <c r="D122" s="149"/>
      <c r="E122" s="264"/>
      <c r="F122" s="265"/>
      <c r="G122" s="103"/>
      <c r="H122" s="103"/>
      <c r="I122" s="103"/>
      <c r="J122" s="103"/>
    </row>
    <row r="123" spans="1:10" s="16" customFormat="1">
      <c r="A123" s="192"/>
      <c r="B123" s="268" t="s">
        <v>170</v>
      </c>
      <c r="C123" s="56">
        <v>1</v>
      </c>
      <c r="D123" s="153" t="s">
        <v>169</v>
      </c>
      <c r="E123" s="59"/>
      <c r="F123" s="254"/>
      <c r="G123" s="56"/>
      <c r="H123" s="56"/>
      <c r="I123" s="56"/>
      <c r="J123" s="56"/>
    </row>
    <row r="124" spans="1:10" s="16" customFormat="1">
      <c r="A124" s="192"/>
      <c r="B124" s="268" t="s">
        <v>171</v>
      </c>
      <c r="C124" s="56">
        <v>173</v>
      </c>
      <c r="D124" s="153" t="s">
        <v>2</v>
      </c>
      <c r="E124" s="59"/>
      <c r="F124" s="254"/>
      <c r="G124" s="56"/>
      <c r="H124" s="56"/>
      <c r="I124" s="56"/>
      <c r="J124" s="56"/>
    </row>
    <row r="125" spans="1:10" s="281" customFormat="1">
      <c r="A125" s="270"/>
      <c r="B125" s="271" t="s">
        <v>260</v>
      </c>
      <c r="C125" s="70"/>
      <c r="D125" s="272"/>
      <c r="E125" s="70"/>
      <c r="F125" s="273"/>
      <c r="G125" s="70"/>
      <c r="H125" s="70"/>
      <c r="I125" s="70"/>
      <c r="J125" s="178"/>
    </row>
    <row r="229" spans="1:4" s="16" customFormat="1">
      <c r="A229" s="87"/>
      <c r="C229" s="158"/>
      <c r="D229" s="159"/>
    </row>
  </sheetData>
  <mergeCells count="10">
    <mergeCell ref="A1:J1"/>
    <mergeCell ref="J2:J5"/>
    <mergeCell ref="I6:I7"/>
    <mergeCell ref="J6:J7"/>
    <mergeCell ref="A6:A7"/>
    <mergeCell ref="B6:B7"/>
    <mergeCell ref="C6:C7"/>
    <mergeCell ref="D6:D7"/>
    <mergeCell ref="E6:F6"/>
    <mergeCell ref="G6:H6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orientation="landscape" horizontalDpi="4294967293" r:id="rId1"/>
  <headerFooter>
    <oddHeader xml:space="preserve">&amp;R&amp;"TH Sarabun New,ธรรมดา"&amp;12แบบ ปร.4 (ก) .3 หมวดงานระบบสุขาภิบาล และ ดับเพลิง แผ่นที่ &amp;Pจากจำนวน &amp;N </oddHeader>
  </headerFooter>
  <rowBreaks count="7" manualBreakCount="7">
    <brk id="21" max="16383" man="1"/>
    <brk id="36" max="9" man="1"/>
    <brk id="51" max="9" man="1"/>
    <brk id="63" max="9" man="1"/>
    <brk id="70" max="16383" man="1"/>
    <brk id="97" max="9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31</vt:i4>
      </vt:variant>
    </vt:vector>
  </HeadingPairs>
  <TitlesOfParts>
    <vt:vector size="48" baseType="lpstr">
      <vt:lpstr>ปก</vt:lpstr>
      <vt:lpstr>ปร.6</vt:lpstr>
      <vt:lpstr>ปร.5.1</vt:lpstr>
      <vt:lpstr>ปร.5.2</vt:lpstr>
      <vt:lpstr>ปร.5.3</vt:lpstr>
      <vt:lpstr>ปร.4.1</vt:lpstr>
      <vt:lpstr>ปร.4.1.1</vt:lpstr>
      <vt:lpstr>ปร.4.1.2</vt:lpstr>
      <vt:lpstr>ปร.4.1.3</vt:lpstr>
      <vt:lpstr>ปร.4.1.4</vt:lpstr>
      <vt:lpstr>ปร.4.2</vt:lpstr>
      <vt:lpstr>ปร.4.2.1</vt:lpstr>
      <vt:lpstr>ปร.4.2.2</vt:lpstr>
      <vt:lpstr>ปร.4.2.3</vt:lpstr>
      <vt:lpstr>ปร.4.3พ</vt:lpstr>
      <vt:lpstr>ปร.4.3.1</vt:lpstr>
      <vt:lpstr>Sheet1</vt:lpstr>
      <vt:lpstr>ปก!Print_Area</vt:lpstr>
      <vt:lpstr>ปร.4.1!Print_Area</vt:lpstr>
      <vt:lpstr>ปร.4.1.1!Print_Area</vt:lpstr>
      <vt:lpstr>ปร.4.1.2!Print_Area</vt:lpstr>
      <vt:lpstr>ปร.4.1.3!Print_Area</vt:lpstr>
      <vt:lpstr>ปร.4.1.4!Print_Area</vt:lpstr>
      <vt:lpstr>ปร.4.2!Print_Area</vt:lpstr>
      <vt:lpstr>ปร.4.2.1!Print_Area</vt:lpstr>
      <vt:lpstr>ปร.4.2.2!Print_Area</vt:lpstr>
      <vt:lpstr>ปร.4.2.3!Print_Area</vt:lpstr>
      <vt:lpstr>ปร.4.3.1!Print_Area</vt:lpstr>
      <vt:lpstr>ปร.4.3พ!Print_Area</vt:lpstr>
      <vt:lpstr>ปร.5.1!Print_Area</vt:lpstr>
      <vt:lpstr>ปร.5.2!Print_Area</vt:lpstr>
      <vt:lpstr>ปร.5.3!Print_Area</vt:lpstr>
      <vt:lpstr>ปร.6!Print_Area</vt:lpstr>
      <vt:lpstr>ปร.4.1!Print_Titles</vt:lpstr>
      <vt:lpstr>ปร.4.1.1!Print_Titles</vt:lpstr>
      <vt:lpstr>ปร.4.1.2!Print_Titles</vt:lpstr>
      <vt:lpstr>ปร.4.1.3!Print_Titles</vt:lpstr>
      <vt:lpstr>ปร.4.1.4!Print_Titles</vt:lpstr>
      <vt:lpstr>ปร.4.2!Print_Titles</vt:lpstr>
      <vt:lpstr>ปร.4.2.1!Print_Titles</vt:lpstr>
      <vt:lpstr>ปร.4.2.2!Print_Titles</vt:lpstr>
      <vt:lpstr>ปร.4.2.3!Print_Titles</vt:lpstr>
      <vt:lpstr>ปร.4.3.1!Print_Titles</vt:lpstr>
      <vt:lpstr>ปร.4.3พ!Print_Titles</vt:lpstr>
      <vt:lpstr>ปร.5.1!Print_Titles</vt:lpstr>
      <vt:lpstr>ปร.5.2!Print_Titles</vt:lpstr>
      <vt:lpstr>ปร.5.3!Print_Titles</vt:lpstr>
      <vt:lpstr>ปร.6!Print_Titles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EAKALUCK</dc:creator>
  <cp:lastModifiedBy>User</cp:lastModifiedBy>
  <cp:lastPrinted>2018-07-10T07:31:00Z</cp:lastPrinted>
  <dcterms:created xsi:type="dcterms:W3CDTF">2014-11-06T08:43:45Z</dcterms:created>
  <dcterms:modified xsi:type="dcterms:W3CDTF">2018-07-17T02:21:30Z</dcterms:modified>
</cp:coreProperties>
</file>